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327"/>
  <workbookPr showInkAnnotation="0" codeName="ThisWorkbook" defaultThemeVersion="124226"/>
  <mc:AlternateContent xmlns:mc="http://schemas.openxmlformats.org/markup-compatibility/2006">
    <mc:Choice Requires="x15">
      <x15ac:absPath xmlns:x15ac="http://schemas.microsoft.com/office/spreadsheetml/2010/11/ac" url="C:\Users\USUARIO\Desktop\RIESGOS\1. RIESGOS DE PROCESO\CONSOLIDADOS MATRIZ - MAPA DE RIESGOS POR PROCESO\"/>
    </mc:Choice>
  </mc:AlternateContent>
  <xr:revisionPtr revIDLastSave="0" documentId="13_ncr:1_{01179E61-14FB-4C14-99DC-950D06D53375}" xr6:coauthVersionLast="47" xr6:coauthVersionMax="47" xr10:uidLastSave="{00000000-0000-0000-0000-000000000000}"/>
  <bookViews>
    <workbookView xWindow="-120" yWindow="-120" windowWidth="20730" windowHeight="11160" firstSheet="7" activeTab="7" xr2:uid="{00000000-000D-0000-FFFF-FFFF00000000}"/>
  </bookViews>
  <sheets>
    <sheet name="1 INSTRUCTIVO" sheetId="38" r:id="rId1"/>
    <sheet name="2 CONTEXTO E IDENTIFICACIÓN" sheetId="30" r:id="rId2"/>
    <sheet name="3 PROBABIL E IMPACTO INHERENTE" sheetId="15" r:id="rId3"/>
    <sheet name="4 MAPA CALOR INHERENTE" sheetId="31" r:id="rId4"/>
    <sheet name="5 VALORACIÓN DEL CONTROL" sheetId="9" r:id="rId5"/>
    <sheet name="6 MAPA CALOR RESIDUAL" sheetId="35" r:id="rId6"/>
    <sheet name="7 MAPA CALOR INHEREN Y RESIDUAL" sheetId="37" r:id="rId7"/>
    <sheet name="8 MAPA RIESGOS" sheetId="36" r:id="rId8"/>
    <sheet name="11 FORMULAS" sheetId="34" r:id="rId9"/>
    <sheet name="9 RIESGO DEL PROCESO" sheetId="33" r:id="rId10"/>
    <sheet name="10 CONTROL DE CAMBIOS" sheetId="20" r:id="rId11"/>
  </sheets>
  <externalReferences>
    <externalReference r:id="rId12"/>
    <externalReference r:id="rId13"/>
  </externalReferences>
  <definedNames>
    <definedName name="_xlnm._FilterDatabase" localSheetId="0" hidden="1">'1 INSTRUCTIVO'!$B$85:$H$119</definedName>
    <definedName name="_xlnm._FilterDatabase" localSheetId="1" hidden="1">'2 CONTEXTO E IDENTIFICACIÓN'!$A$7:$I$8</definedName>
    <definedName name="_xlnm._FilterDatabase" localSheetId="2" hidden="1">'3 PROBABIL E IMPACTO INHERENTE'!$A$8:$N$8</definedName>
    <definedName name="_xlnm._FilterDatabase" localSheetId="3" hidden="1">'4 MAPA CALOR INHERENTE'!$A$8:$AJ$8</definedName>
    <definedName name="_xlnm._FilterDatabase" localSheetId="4" hidden="1">'5 VALORACIÓN DEL CONTROL'!$A$7:$W$87</definedName>
    <definedName name="_xlnm._FilterDatabase" localSheetId="5" hidden="1">'6 MAPA CALOR RESIDUAL'!$A$8:$AL$8</definedName>
    <definedName name="_xlnm._FilterDatabase" localSheetId="6" hidden="1">'7 MAPA CALOR INHEREN Y RESIDUAL'!$A$9:$AL$9</definedName>
    <definedName name="_xlnm._FilterDatabase" localSheetId="7" hidden="1">'8 MAPA RIESGOS'!$A$8:$AX$8</definedName>
    <definedName name="Afectación_Económica">'3 PROBABIL E IMPACTO INHERENTE'!$X$9:$X$14</definedName>
    <definedName name="_xlnm.Print_Area" localSheetId="10">'10 CONTROL DE CAMBIOS'!$A$1:$D$9</definedName>
    <definedName name="_xlnm.Print_Area" localSheetId="2">'3 PROBABIL E IMPACTO INHERENTE'!$A$1:$Y$28</definedName>
    <definedName name="Definicion_tratamiento">'11 FORMULAS'!#REF!</definedName>
    <definedName name="E_Relaciones_Laborales">'11 FORMULAS'!$C$12:$C$17</definedName>
    <definedName name="F_Usuarios_Productos_y_Prácticas_Organizacionales">'11 FORMULAS'!$C$18:$C$23</definedName>
    <definedName name="G_Daños_Activos_Físicos">'11 FORMULAS'!$C$24:$C$26</definedName>
    <definedName name="IMPACTO_PROCESOS" localSheetId="1">'[1]LISTAS FORMULAS'!$C$3:$C$7</definedName>
    <definedName name="IMPACTO_PROCESOS" localSheetId="3">'[1]LISTAS FORMULAS'!$C$3:$C$7</definedName>
    <definedName name="IMPACTO_PROCESOS" localSheetId="5">'[1]LISTAS FORMULAS'!$C$3:$C$7</definedName>
    <definedName name="IMPACTO_PROCESOS" localSheetId="6">'[1]LISTAS FORMULAS'!$C$3:$C$7</definedName>
    <definedName name="IMPACTO_PROCESOS" localSheetId="7">'[1]LISTAS FORMULAS'!$C$3:$C$7</definedName>
    <definedName name="IMPACTO_PROCESOS" localSheetId="9">'[1]LISTAS FORMULAS'!$C$3:$C$7</definedName>
    <definedName name="opciones" localSheetId="1">'[1]LISTAS FORMULAS'!$F$3:$F$4</definedName>
    <definedName name="opciones" localSheetId="3">'[1]LISTAS FORMULAS'!$F$3:$F$4</definedName>
    <definedName name="opciones" localSheetId="5">'[1]LISTAS FORMULAS'!$F$3:$F$4</definedName>
    <definedName name="opciones" localSheetId="6">'[1]LISTAS FORMULAS'!$F$3:$F$4</definedName>
    <definedName name="opciones" localSheetId="7">'[1]LISTAS FORMULAS'!$F$3:$F$4</definedName>
    <definedName name="opciones" localSheetId="9">'[1]LISTAS FORMULAS'!$F$3:$F$4</definedName>
    <definedName name="opciones2" localSheetId="1">'[1]LISTAS FORMULAS'!$G$3:$G$5</definedName>
    <definedName name="opciones2" localSheetId="3">'[1]LISTAS FORMULAS'!$G$3:$G$5</definedName>
    <definedName name="opciones2" localSheetId="5">'[1]LISTAS FORMULAS'!$G$3:$G$5</definedName>
    <definedName name="opciones2" localSheetId="6">'[1]LISTAS FORMULAS'!$G$3:$G$5</definedName>
    <definedName name="opciones2" localSheetId="7">'[1]LISTAS FORMULAS'!$G$3:$G$5</definedName>
    <definedName name="opciones2" localSheetId="9">'[1]LISTAS FORMULAS'!$G$3:$G$5</definedName>
    <definedName name="Plan_accion">'11 FORMULAS'!#REF!</definedName>
    <definedName name="Plan_acción">'11 FORMULAS'!#REF!</definedName>
    <definedName name="Plan_de_acción">'11 FORMULAS'!#REF!</definedName>
    <definedName name="Quince_Cero" localSheetId="1">'[1]LISTAS FORMULAS'!$F$14:$F$15</definedName>
    <definedName name="Quince_Cero" localSheetId="3">'[1]LISTAS FORMULAS'!$F$14:$F$15</definedName>
    <definedName name="Quince_Cero" localSheetId="5">'[1]LISTAS FORMULAS'!$F$14:$F$15</definedName>
    <definedName name="Quince_Cero" localSheetId="6">'[1]LISTAS FORMULAS'!$F$14:$F$15</definedName>
    <definedName name="Quince_Cero" localSheetId="7">'[1]LISTAS FORMULAS'!$F$14:$F$15</definedName>
    <definedName name="Quince_Cero" localSheetId="9">'[1]LISTAS FORMULAS'!$F$14:$F$15</definedName>
    <definedName name="Rango_Calificacion_Ejecucion" localSheetId="1">'[1]LISTAS FORMULAS'!$H$3:$H$5</definedName>
    <definedName name="Rango_Calificacion_Ejecucion" localSheetId="3">'[1]LISTAS FORMULAS'!$H$3:$H$5</definedName>
    <definedName name="Rango_Calificacion_Ejecucion" localSheetId="5">'[1]LISTAS FORMULAS'!$H$3:$H$5</definedName>
    <definedName name="Rango_Calificacion_Ejecucion" localSheetId="6">'[1]LISTAS FORMULAS'!$H$3:$H$5</definedName>
    <definedName name="Rango_Calificacion_Ejecucion" localSheetId="7">'[1]LISTAS FORMULAS'!$H$3:$H$5</definedName>
    <definedName name="Rango_Calificacion_Ejecucion" localSheetId="9">'[1]LISTAS FORMULAS'!$H$3:$H$5</definedName>
    <definedName name="Reducir_mitigar_Transferir_Evitar">'8 MAPA RIESGOS'!$AJ$16:$AJ$18</definedName>
    <definedName name="Reputacional">'3 PROBABIL E IMPACTO INHERENTE'!$Y$9:$Y$14</definedName>
    <definedName name="Requiere_Plan_de_Acción">'8 MAPA RIESGOS'!$AJ$16:$AJ$18</definedName>
    <definedName name="Tipo" localSheetId="10">'[2]CONTEXTO E IDENTIFICACIÓN'!$C$21:$C$24</definedName>
    <definedName name="TIPO" localSheetId="3">'[1]CONTEXTO E IDENTIFICACIÓN'!$E$29:$E$32</definedName>
    <definedName name="TIPO" localSheetId="5">'[1]CONTEXTO E IDENTIFICACIÓN'!$E$29:$E$32</definedName>
    <definedName name="TIPO" localSheetId="6">'[1]CONTEXTO E IDENTIFICACIÓN'!$E$29:$E$32</definedName>
    <definedName name="TIPO" localSheetId="7">'[1]CONTEXTO E IDENTIFICACIÓN'!$E$29:$E$32</definedName>
    <definedName name="TIPO" localSheetId="9">'[1]CONTEXTO E IDENTIFICACIÓN'!$E$29:$E$32</definedName>
    <definedName name="Tipo">'11 FORMULAS'!$A$4:$A$11</definedName>
    <definedName name="_xlnm.Print_Titles" localSheetId="1">'2 CONTEXTO E IDENTIFICACIÓN'!$7:$8</definedName>
    <definedName name="_xlnm.Print_Titles" localSheetId="2">'3 PROBABIL E IMPACTO INHERENTE'!$5:$8</definedName>
    <definedName name="_xlnm.Print_Titles" localSheetId="4">'5 VALORACIÓN DEL CONTROL'!$3:$7</definedName>
  </definedNames>
  <calcPr calcId="191029"/>
  <fileRecoveryPr autoRecover="0"/>
</workbook>
</file>

<file path=xl/calcChain.xml><?xml version="1.0" encoding="utf-8"?>
<calcChain xmlns="http://schemas.openxmlformats.org/spreadsheetml/2006/main">
  <c r="E2" i="37" l="1"/>
  <c r="E1" i="37"/>
  <c r="C2" i="20"/>
  <c r="C1" i="20"/>
  <c r="C2" i="33"/>
  <c r="C1" i="33"/>
  <c r="C2" i="36"/>
  <c r="C1" i="36"/>
  <c r="C2" i="35"/>
  <c r="C1" i="35"/>
  <c r="C2" i="9"/>
  <c r="C1" i="9"/>
  <c r="C2" i="31"/>
  <c r="C1" i="31"/>
  <c r="C2" i="15"/>
  <c r="C1" i="15"/>
  <c r="B1" i="20"/>
  <c r="B1" i="33"/>
  <c r="B1" i="36"/>
  <c r="B1" i="37"/>
  <c r="B1" i="35"/>
  <c r="B1" i="9"/>
  <c r="B1" i="31"/>
  <c r="B1" i="15"/>
  <c r="H2" i="15"/>
  <c r="D1" i="15"/>
  <c r="H9" i="30"/>
  <c r="I9" i="30"/>
  <c r="B5" i="33"/>
  <c r="B4" i="33"/>
  <c r="B5" i="37"/>
  <c r="B4" i="37"/>
  <c r="B5" i="36"/>
  <c r="B4" i="36"/>
  <c r="B5" i="35"/>
  <c r="B4" i="35"/>
  <c r="I2" i="33"/>
  <c r="G2" i="33"/>
  <c r="F2" i="33"/>
  <c r="G1" i="33"/>
  <c r="F1" i="33"/>
  <c r="M2" i="37"/>
  <c r="K2" i="37"/>
  <c r="J2" i="37"/>
  <c r="K1" i="37"/>
  <c r="J1" i="37"/>
  <c r="I2" i="36"/>
  <c r="G2" i="36"/>
  <c r="F2" i="36"/>
  <c r="G1" i="36"/>
  <c r="F1" i="36"/>
  <c r="J2" i="35"/>
  <c r="H2" i="35"/>
  <c r="G2" i="35"/>
  <c r="H1" i="35"/>
  <c r="G1" i="35"/>
  <c r="J2" i="9"/>
  <c r="H2" i="9"/>
  <c r="G2" i="9"/>
  <c r="H1" i="9"/>
  <c r="G1" i="9"/>
  <c r="B4" i="9"/>
  <c r="B3" i="9"/>
  <c r="L3" i="31"/>
  <c r="J3" i="31"/>
  <c r="J2" i="31"/>
  <c r="B5" i="31"/>
  <c r="B4" i="31"/>
  <c r="J4" i="15"/>
  <c r="H4" i="15"/>
  <c r="B5" i="15"/>
  <c r="B4" i="15"/>
  <c r="A84" i="9"/>
  <c r="A80" i="9"/>
  <c r="A76" i="9"/>
  <c r="A72" i="9"/>
  <c r="A68" i="9"/>
  <c r="A64" i="9"/>
  <c r="A60" i="9"/>
  <c r="A56" i="9"/>
  <c r="A52" i="9"/>
  <c r="A48" i="9"/>
  <c r="A44" i="9"/>
  <c r="A40" i="9"/>
  <c r="A36" i="9"/>
  <c r="A32" i="9"/>
  <c r="A28" i="9"/>
  <c r="A24" i="9"/>
  <c r="A20" i="9"/>
  <c r="A16" i="9"/>
  <c r="N87" i="9"/>
  <c r="R87" i="9" s="1"/>
  <c r="L87" i="9"/>
  <c r="K87" i="9"/>
  <c r="I87" i="9"/>
  <c r="N86" i="9"/>
  <c r="L86" i="9"/>
  <c r="K86" i="9"/>
  <c r="I86" i="9"/>
  <c r="N85" i="9"/>
  <c r="L85" i="9"/>
  <c r="K85" i="9"/>
  <c r="I85" i="9"/>
  <c r="N84" i="9"/>
  <c r="L84" i="9"/>
  <c r="K84" i="9"/>
  <c r="I84" i="9"/>
  <c r="N83" i="9"/>
  <c r="R83" i="9" s="1"/>
  <c r="L83" i="9"/>
  <c r="K83" i="9"/>
  <c r="I83" i="9"/>
  <c r="N82" i="9"/>
  <c r="R82" i="9" s="1"/>
  <c r="L82" i="9"/>
  <c r="K82" i="9"/>
  <c r="I82" i="9"/>
  <c r="N81" i="9"/>
  <c r="L81" i="9"/>
  <c r="K81" i="9"/>
  <c r="I81" i="9"/>
  <c r="N80" i="9"/>
  <c r="L80" i="9"/>
  <c r="K80" i="9"/>
  <c r="I80" i="9"/>
  <c r="N79" i="9"/>
  <c r="R79" i="9" s="1"/>
  <c r="L79" i="9"/>
  <c r="K79" i="9"/>
  <c r="I79" i="9"/>
  <c r="N78" i="9"/>
  <c r="R78" i="9" s="1"/>
  <c r="L78" i="9"/>
  <c r="K78" i="9"/>
  <c r="I78" i="9"/>
  <c r="N77" i="9"/>
  <c r="L77" i="9"/>
  <c r="K77" i="9"/>
  <c r="I77" i="9"/>
  <c r="N76" i="9"/>
  <c r="L76" i="9"/>
  <c r="K76" i="9"/>
  <c r="I76" i="9"/>
  <c r="N75" i="9"/>
  <c r="R75" i="9" s="1"/>
  <c r="L75" i="9"/>
  <c r="K75" i="9"/>
  <c r="I75" i="9"/>
  <c r="N74" i="9"/>
  <c r="R74" i="9" s="1"/>
  <c r="L74" i="9"/>
  <c r="K74" i="9"/>
  <c r="I74" i="9"/>
  <c r="N73" i="9"/>
  <c r="L73" i="9"/>
  <c r="K73" i="9"/>
  <c r="I73" i="9"/>
  <c r="N72" i="9"/>
  <c r="L72" i="9"/>
  <c r="K72" i="9"/>
  <c r="I72" i="9"/>
  <c r="N71" i="9"/>
  <c r="L71" i="9"/>
  <c r="K71" i="9"/>
  <c r="I71" i="9"/>
  <c r="N70" i="9"/>
  <c r="L70" i="9"/>
  <c r="K70" i="9"/>
  <c r="I70" i="9"/>
  <c r="N69" i="9"/>
  <c r="R69" i="9" s="1"/>
  <c r="L69" i="9"/>
  <c r="K69" i="9"/>
  <c r="I69" i="9"/>
  <c r="N68" i="9"/>
  <c r="L68" i="9"/>
  <c r="K68" i="9"/>
  <c r="I68" i="9"/>
  <c r="N67" i="9"/>
  <c r="L67" i="9"/>
  <c r="K67" i="9"/>
  <c r="I67" i="9"/>
  <c r="N66" i="9"/>
  <c r="L66" i="9"/>
  <c r="K66" i="9"/>
  <c r="I66" i="9"/>
  <c r="N65" i="9"/>
  <c r="L65" i="9"/>
  <c r="K65" i="9"/>
  <c r="I65" i="9"/>
  <c r="N64" i="9"/>
  <c r="L64" i="9"/>
  <c r="K64" i="9"/>
  <c r="I64" i="9"/>
  <c r="N63" i="9"/>
  <c r="R63" i="9" s="1"/>
  <c r="L63" i="9"/>
  <c r="K63" i="9"/>
  <c r="I63" i="9"/>
  <c r="N62" i="9"/>
  <c r="L62" i="9"/>
  <c r="K62" i="9"/>
  <c r="R62" i="9" s="1"/>
  <c r="I62" i="9"/>
  <c r="N61" i="9"/>
  <c r="L61" i="9"/>
  <c r="K61" i="9"/>
  <c r="R61" i="9" s="1"/>
  <c r="I61" i="9"/>
  <c r="N60" i="9"/>
  <c r="L60" i="9"/>
  <c r="K60" i="9"/>
  <c r="I60" i="9"/>
  <c r="N59" i="9"/>
  <c r="L59" i="9"/>
  <c r="K59" i="9"/>
  <c r="R59" i="9" s="1"/>
  <c r="I59" i="9"/>
  <c r="N58" i="9"/>
  <c r="L58" i="9"/>
  <c r="K58" i="9"/>
  <c r="R58" i="9"/>
  <c r="I58" i="9"/>
  <c r="N57" i="9"/>
  <c r="L57" i="9"/>
  <c r="K57" i="9"/>
  <c r="R57" i="9" s="1"/>
  <c r="I57" i="9"/>
  <c r="N56" i="9"/>
  <c r="L56" i="9"/>
  <c r="K56" i="9"/>
  <c r="R56" i="9" s="1"/>
  <c r="I56" i="9"/>
  <c r="N55" i="9"/>
  <c r="L55" i="9"/>
  <c r="K55" i="9"/>
  <c r="R55" i="9" s="1"/>
  <c r="I55" i="9"/>
  <c r="N54" i="9"/>
  <c r="L54" i="9"/>
  <c r="K54" i="9"/>
  <c r="R54" i="9" s="1"/>
  <c r="I54" i="9"/>
  <c r="N53" i="9"/>
  <c r="L53" i="9"/>
  <c r="K53" i="9"/>
  <c r="R53" i="9" s="1"/>
  <c r="I53" i="9"/>
  <c r="N52" i="9"/>
  <c r="L52" i="9"/>
  <c r="K52" i="9"/>
  <c r="I52" i="9"/>
  <c r="N51" i="9"/>
  <c r="L51" i="9"/>
  <c r="K51" i="9"/>
  <c r="I51" i="9"/>
  <c r="N50" i="9"/>
  <c r="L50" i="9"/>
  <c r="K50" i="9"/>
  <c r="I50" i="9"/>
  <c r="N49" i="9"/>
  <c r="R49" i="9" s="1"/>
  <c r="L49" i="9"/>
  <c r="K49" i="9"/>
  <c r="I49" i="9"/>
  <c r="N48" i="9"/>
  <c r="L48" i="9"/>
  <c r="K48" i="9"/>
  <c r="I48" i="9"/>
  <c r="N47" i="9"/>
  <c r="R47" i="9" s="1"/>
  <c r="L47" i="9"/>
  <c r="K47" i="9"/>
  <c r="I47" i="9"/>
  <c r="N46" i="9"/>
  <c r="L46" i="9"/>
  <c r="K46" i="9"/>
  <c r="I46" i="9"/>
  <c r="N45" i="9"/>
  <c r="L45" i="9"/>
  <c r="K45" i="9"/>
  <c r="I45" i="9"/>
  <c r="N44" i="9"/>
  <c r="L44" i="9"/>
  <c r="K44" i="9"/>
  <c r="I44" i="9"/>
  <c r="N43" i="9"/>
  <c r="R43" i="9" s="1"/>
  <c r="L43" i="9"/>
  <c r="K43" i="9"/>
  <c r="I43" i="9"/>
  <c r="N42" i="9"/>
  <c r="R42" i="9" s="1"/>
  <c r="L42" i="9"/>
  <c r="K42" i="9"/>
  <c r="I42" i="9"/>
  <c r="N41" i="9"/>
  <c r="L41" i="9"/>
  <c r="K41" i="9"/>
  <c r="R41" i="9" s="1"/>
  <c r="I41" i="9"/>
  <c r="N40" i="9"/>
  <c r="L40" i="9"/>
  <c r="K40" i="9"/>
  <c r="R40" i="9" s="1"/>
  <c r="I40" i="9"/>
  <c r="N39" i="9"/>
  <c r="L39" i="9"/>
  <c r="K39" i="9"/>
  <c r="R39" i="9" s="1"/>
  <c r="I39" i="9"/>
  <c r="N38" i="9"/>
  <c r="L38" i="9"/>
  <c r="K38" i="9"/>
  <c r="I38" i="9"/>
  <c r="N37" i="9"/>
  <c r="L37" i="9"/>
  <c r="K37" i="9"/>
  <c r="R37" i="9"/>
  <c r="I37" i="9"/>
  <c r="N36" i="9"/>
  <c r="L36" i="9"/>
  <c r="K36" i="9"/>
  <c r="R36" i="9" s="1"/>
  <c r="I36" i="9"/>
  <c r="N35" i="9"/>
  <c r="L35" i="9"/>
  <c r="K35" i="9"/>
  <c r="R35" i="9" s="1"/>
  <c r="I35" i="9"/>
  <c r="N34" i="9"/>
  <c r="L34" i="9"/>
  <c r="K34" i="9"/>
  <c r="R34" i="9" s="1"/>
  <c r="I34" i="9"/>
  <c r="N33" i="9"/>
  <c r="L33" i="9"/>
  <c r="K33" i="9"/>
  <c r="I33" i="9"/>
  <c r="N32" i="9"/>
  <c r="L32" i="9"/>
  <c r="K32" i="9"/>
  <c r="I32" i="9"/>
  <c r="N31" i="9"/>
  <c r="L31" i="9"/>
  <c r="K31" i="9"/>
  <c r="R31" i="9" s="1"/>
  <c r="I31" i="9"/>
  <c r="N30" i="9"/>
  <c r="L30" i="9"/>
  <c r="K30" i="9"/>
  <c r="I30" i="9"/>
  <c r="N29" i="9"/>
  <c r="L29" i="9"/>
  <c r="K29" i="9"/>
  <c r="I29" i="9"/>
  <c r="N28" i="9"/>
  <c r="L28" i="9"/>
  <c r="K28" i="9"/>
  <c r="I28" i="9"/>
  <c r="N27" i="9"/>
  <c r="R27" i="9" s="1"/>
  <c r="L27" i="9"/>
  <c r="K27" i="9"/>
  <c r="I27" i="9"/>
  <c r="N26" i="9"/>
  <c r="R26" i="9" s="1"/>
  <c r="L26" i="9"/>
  <c r="K26" i="9"/>
  <c r="I26" i="9"/>
  <c r="N25" i="9"/>
  <c r="L25" i="9"/>
  <c r="K25" i="9"/>
  <c r="I25" i="9"/>
  <c r="N24" i="9"/>
  <c r="L24" i="9"/>
  <c r="K24" i="9"/>
  <c r="I24" i="9"/>
  <c r="N23" i="9"/>
  <c r="L23" i="9"/>
  <c r="K23" i="9"/>
  <c r="I23" i="9"/>
  <c r="N22" i="9"/>
  <c r="R22" i="9" s="1"/>
  <c r="L22" i="9"/>
  <c r="K22" i="9"/>
  <c r="I22" i="9"/>
  <c r="N21" i="9"/>
  <c r="L21" i="9"/>
  <c r="K21" i="9"/>
  <c r="R21" i="9" s="1"/>
  <c r="I21" i="9"/>
  <c r="N20" i="9"/>
  <c r="R20" i="9" s="1"/>
  <c r="L20" i="9"/>
  <c r="K20" i="9"/>
  <c r="I20" i="9"/>
  <c r="N19" i="9"/>
  <c r="L19" i="9"/>
  <c r="K19" i="9"/>
  <c r="R19" i="9" s="1"/>
  <c r="I19" i="9"/>
  <c r="N18" i="9"/>
  <c r="L18" i="9"/>
  <c r="K18" i="9"/>
  <c r="I18" i="9"/>
  <c r="N17" i="9"/>
  <c r="L17" i="9"/>
  <c r="K17" i="9"/>
  <c r="R17" i="9" s="1"/>
  <c r="I17" i="9"/>
  <c r="N16" i="9"/>
  <c r="L16" i="9"/>
  <c r="K16" i="9"/>
  <c r="I16" i="9"/>
  <c r="A12" i="9"/>
  <c r="N15" i="9"/>
  <c r="L15" i="9"/>
  <c r="K15" i="9"/>
  <c r="I15" i="9"/>
  <c r="N14" i="9"/>
  <c r="L14" i="9"/>
  <c r="K14" i="9"/>
  <c r="I14" i="9"/>
  <c r="N13" i="9"/>
  <c r="L13" i="9"/>
  <c r="K13" i="9"/>
  <c r="R13" i="9" s="1"/>
  <c r="I13" i="9"/>
  <c r="N12" i="9"/>
  <c r="L12" i="9"/>
  <c r="K12" i="9"/>
  <c r="I12" i="9"/>
  <c r="N10" i="9"/>
  <c r="L10" i="9"/>
  <c r="K10" i="9"/>
  <c r="R10" i="9" s="1"/>
  <c r="I10" i="9"/>
  <c r="I11" i="9"/>
  <c r="I9" i="9"/>
  <c r="I8" i="9"/>
  <c r="R76" i="9"/>
  <c r="R77" i="9"/>
  <c r="R80" i="9"/>
  <c r="R81" i="9"/>
  <c r="R85" i="9"/>
  <c r="R86" i="9"/>
  <c r="R18" i="9"/>
  <c r="R84" i="9"/>
  <c r="I3" i="31"/>
  <c r="I2" i="31"/>
  <c r="G4" i="15"/>
  <c r="G2" i="15"/>
  <c r="L9" i="9"/>
  <c r="L11" i="9"/>
  <c r="L8" i="9"/>
  <c r="H10" i="30"/>
  <c r="I10" i="30" s="1"/>
  <c r="H11" i="30"/>
  <c r="I11" i="30" s="1"/>
  <c r="H12" i="30"/>
  <c r="I12" i="30" s="1"/>
  <c r="H13" i="30"/>
  <c r="I13" i="30"/>
  <c r="H14" i="30"/>
  <c r="I14" i="30" s="1"/>
  <c r="H15" i="30"/>
  <c r="I15" i="30" s="1"/>
  <c r="H16" i="30"/>
  <c r="I16" i="30" s="1"/>
  <c r="H17" i="30"/>
  <c r="I17" i="30" s="1"/>
  <c r="H18" i="30"/>
  <c r="I18" i="30" s="1"/>
  <c r="H19" i="30"/>
  <c r="I19" i="30" s="1"/>
  <c r="H20" i="30"/>
  <c r="I20" i="30" s="1"/>
  <c r="H21" i="30"/>
  <c r="I21" i="30" s="1"/>
  <c r="H22" i="30"/>
  <c r="I22" i="30" s="1"/>
  <c r="H23" i="30"/>
  <c r="I23" i="30" s="1"/>
  <c r="H24" i="30"/>
  <c r="I24" i="30" s="1"/>
  <c r="H25" i="30"/>
  <c r="I25" i="30" s="1"/>
  <c r="H26" i="30"/>
  <c r="I26" i="30" s="1"/>
  <c r="H27" i="30"/>
  <c r="I27" i="30"/>
  <c r="H28" i="30"/>
  <c r="I28" i="30" s="1"/>
  <c r="F2" i="37"/>
  <c r="F1" i="37"/>
  <c r="H9" i="15"/>
  <c r="H10" i="15"/>
  <c r="H11" i="15"/>
  <c r="H12" i="15"/>
  <c r="H13" i="15"/>
  <c r="H14" i="15"/>
  <c r="H15" i="15"/>
  <c r="H16" i="15"/>
  <c r="H17" i="15"/>
  <c r="H18" i="15"/>
  <c r="H19" i="15"/>
  <c r="H20" i="15"/>
  <c r="H21" i="15"/>
  <c r="H22" i="15"/>
  <c r="H23" i="15"/>
  <c r="H24" i="15"/>
  <c r="H25" i="15"/>
  <c r="H26" i="15"/>
  <c r="M26" i="15" s="1"/>
  <c r="H27" i="15"/>
  <c r="H28" i="15"/>
  <c r="L9" i="15"/>
  <c r="K10" i="15"/>
  <c r="L10" i="15"/>
  <c r="K11" i="15"/>
  <c r="L11" i="15"/>
  <c r="K12" i="15"/>
  <c r="L12" i="15"/>
  <c r="K13" i="15"/>
  <c r="L13" i="15"/>
  <c r="K14" i="15"/>
  <c r="L14" i="15"/>
  <c r="K15" i="15"/>
  <c r="L15" i="15"/>
  <c r="K16" i="15"/>
  <c r="M16" i="15" s="1"/>
  <c r="L16" i="15"/>
  <c r="K17" i="15"/>
  <c r="L17" i="15"/>
  <c r="K18" i="15"/>
  <c r="L18" i="15"/>
  <c r="K19" i="15"/>
  <c r="L19" i="15"/>
  <c r="K20" i="15"/>
  <c r="M20" i="15" s="1"/>
  <c r="L20" i="15"/>
  <c r="K21" i="15"/>
  <c r="L21" i="15"/>
  <c r="K22" i="15"/>
  <c r="L22" i="15"/>
  <c r="K23" i="15"/>
  <c r="L23" i="15"/>
  <c r="K24" i="15"/>
  <c r="M24" i="15" s="1"/>
  <c r="L24" i="15"/>
  <c r="K25" i="15"/>
  <c r="L25" i="15"/>
  <c r="K26" i="15"/>
  <c r="L26" i="15"/>
  <c r="K27" i="15"/>
  <c r="L27" i="15"/>
  <c r="K28" i="15"/>
  <c r="L28" i="15"/>
  <c r="K9" i="15"/>
  <c r="I10" i="15"/>
  <c r="I11" i="15"/>
  <c r="I12" i="15"/>
  <c r="I13" i="15"/>
  <c r="I14" i="15"/>
  <c r="I15" i="15"/>
  <c r="I16" i="15"/>
  <c r="I17" i="15"/>
  <c r="I18" i="15"/>
  <c r="I19" i="15"/>
  <c r="I20" i="15"/>
  <c r="I21" i="15"/>
  <c r="I22" i="15"/>
  <c r="I23" i="15"/>
  <c r="I24" i="15"/>
  <c r="I25" i="15"/>
  <c r="I26" i="15"/>
  <c r="I27" i="15"/>
  <c r="I28" i="15"/>
  <c r="I9" i="15"/>
  <c r="D9" i="15"/>
  <c r="E9" i="15" s="1"/>
  <c r="C9" i="36" s="1"/>
  <c r="D10" i="15"/>
  <c r="F10" i="15" s="1"/>
  <c r="C10" i="31" s="1"/>
  <c r="D11" i="15"/>
  <c r="E11" i="15" s="1"/>
  <c r="D12" i="15"/>
  <c r="E12" i="15" s="1"/>
  <c r="D13" i="15"/>
  <c r="E13" i="15" s="1"/>
  <c r="D14" i="15"/>
  <c r="F14" i="15" s="1"/>
  <c r="C14" i="31" s="1"/>
  <c r="D15" i="15"/>
  <c r="F15" i="15" s="1"/>
  <c r="C15" i="31" s="1"/>
  <c r="D16" i="15"/>
  <c r="D17" i="15"/>
  <c r="F17" i="15" s="1"/>
  <c r="C17" i="31" s="1"/>
  <c r="E17" i="36" s="1"/>
  <c r="D18" i="15"/>
  <c r="E18" i="15" s="1"/>
  <c r="D19" i="15"/>
  <c r="D20" i="15"/>
  <c r="D21" i="15"/>
  <c r="D22" i="15"/>
  <c r="F22" i="15" s="1"/>
  <c r="C22" i="31" s="1"/>
  <c r="D23" i="15"/>
  <c r="D24" i="15"/>
  <c r="D25" i="15"/>
  <c r="E25" i="15" s="1"/>
  <c r="D26" i="15"/>
  <c r="E26" i="15" s="1"/>
  <c r="D27" i="15"/>
  <c r="D28" i="15"/>
  <c r="E28" i="15" s="1"/>
  <c r="E21" i="15"/>
  <c r="C56" i="9" s="1"/>
  <c r="E17" i="15"/>
  <c r="C40" i="9" s="1"/>
  <c r="E24" i="15"/>
  <c r="C24" i="36" s="1"/>
  <c r="E20" i="15"/>
  <c r="C20" i="36" s="1"/>
  <c r="E16" i="15"/>
  <c r="C36" i="9" s="1"/>
  <c r="E27" i="15"/>
  <c r="C27" i="36" s="1"/>
  <c r="C80" i="9"/>
  <c r="E23" i="15"/>
  <c r="C64" i="9" s="1"/>
  <c r="E19" i="15"/>
  <c r="C19" i="36" s="1"/>
  <c r="E15" i="15"/>
  <c r="C32" i="9" s="1"/>
  <c r="M17" i="15"/>
  <c r="D17" i="36" s="1"/>
  <c r="F9" i="15"/>
  <c r="C9" i="31" s="1"/>
  <c r="E9" i="36" s="1"/>
  <c r="M27" i="15"/>
  <c r="D80" i="9" s="1"/>
  <c r="M23" i="15"/>
  <c r="D64" i="9" s="1"/>
  <c r="T64" i="9" s="1"/>
  <c r="T65" i="9" s="1"/>
  <c r="M15" i="15"/>
  <c r="D32" i="9" s="1"/>
  <c r="T32" i="9" s="1"/>
  <c r="T33" i="9" s="1"/>
  <c r="T34" i="9" s="1"/>
  <c r="T35" i="9" s="1"/>
  <c r="E10" i="30"/>
  <c r="B12" i="9" s="1"/>
  <c r="E11" i="30"/>
  <c r="B16" i="9" s="1"/>
  <c r="E12" i="30"/>
  <c r="B20" i="9" s="1"/>
  <c r="E13" i="30"/>
  <c r="B24" i="9" s="1"/>
  <c r="E14" i="30"/>
  <c r="B28" i="9" s="1"/>
  <c r="E15" i="30"/>
  <c r="B32" i="9" s="1"/>
  <c r="E16" i="30"/>
  <c r="B36" i="9" s="1"/>
  <c r="E17" i="30"/>
  <c r="B40" i="9" s="1"/>
  <c r="E18" i="30"/>
  <c r="B44" i="9" s="1"/>
  <c r="E19" i="30"/>
  <c r="B48" i="9" s="1"/>
  <c r="E20" i="30"/>
  <c r="B52" i="9" s="1"/>
  <c r="E21" i="30"/>
  <c r="B56" i="9" s="1"/>
  <c r="E22" i="30"/>
  <c r="B60" i="9" s="1"/>
  <c r="E23" i="30"/>
  <c r="B64" i="9" s="1"/>
  <c r="E24" i="30"/>
  <c r="B68" i="9" s="1"/>
  <c r="E25" i="30"/>
  <c r="B72" i="9" s="1"/>
  <c r="E26" i="30"/>
  <c r="B76" i="9"/>
  <c r="E27" i="30"/>
  <c r="B80" i="9" s="1"/>
  <c r="E28" i="30"/>
  <c r="B84" i="9" s="1"/>
  <c r="E9" i="30"/>
  <c r="B9" i="15" s="1"/>
  <c r="C68" i="9"/>
  <c r="C15" i="36"/>
  <c r="D27" i="36"/>
  <c r="B28" i="15"/>
  <c r="N27" i="15"/>
  <c r="D27" i="31" s="1"/>
  <c r="F27" i="36" s="1"/>
  <c r="D2" i="33"/>
  <c r="D1" i="33"/>
  <c r="D2" i="36"/>
  <c r="D1" i="36"/>
  <c r="D2" i="35"/>
  <c r="D1" i="35"/>
  <c r="D2" i="9"/>
  <c r="D1" i="9"/>
  <c r="D2" i="31"/>
  <c r="D1" i="31"/>
  <c r="D2" i="15"/>
  <c r="D2" i="20"/>
  <c r="D1" i="20"/>
  <c r="A28" i="36"/>
  <c r="B27" i="36"/>
  <c r="A27" i="36"/>
  <c r="B26" i="36"/>
  <c r="A26" i="36"/>
  <c r="A25" i="36"/>
  <c r="A24" i="36"/>
  <c r="A23" i="36"/>
  <c r="B22" i="36"/>
  <c r="A22" i="36"/>
  <c r="A21" i="36"/>
  <c r="A20" i="36"/>
  <c r="A19" i="36"/>
  <c r="A18" i="36"/>
  <c r="A17" i="36"/>
  <c r="A16" i="36"/>
  <c r="A15" i="36"/>
  <c r="A14" i="36"/>
  <c r="A13" i="36"/>
  <c r="A12" i="36"/>
  <c r="A11" i="36"/>
  <c r="A10" i="36"/>
  <c r="A9" i="36"/>
  <c r="A28" i="35"/>
  <c r="A27" i="35"/>
  <c r="B26" i="35"/>
  <c r="A26" i="35"/>
  <c r="A25" i="35"/>
  <c r="A24" i="35"/>
  <c r="A23" i="35"/>
  <c r="B22" i="35"/>
  <c r="A22" i="35"/>
  <c r="A21" i="35"/>
  <c r="A20" i="35"/>
  <c r="A19" i="35"/>
  <c r="A18" i="35"/>
  <c r="A17" i="35"/>
  <c r="A16" i="35"/>
  <c r="A15" i="35"/>
  <c r="A14" i="35"/>
  <c r="A13" i="35"/>
  <c r="A12" i="35"/>
  <c r="A11" i="35"/>
  <c r="A10" i="35"/>
  <c r="A9" i="35"/>
  <c r="N8" i="9"/>
  <c r="N9" i="9"/>
  <c r="N11" i="9"/>
  <c r="A8" i="9"/>
  <c r="K9" i="9"/>
  <c r="K11" i="9"/>
  <c r="K8" i="9"/>
  <c r="R11" i="9"/>
  <c r="F11" i="15"/>
  <c r="C11" i="31" s="1"/>
  <c r="F12" i="15"/>
  <c r="C12" i="31" s="1"/>
  <c r="F16" i="15"/>
  <c r="C16" i="31"/>
  <c r="E16" i="36" s="1"/>
  <c r="F19" i="15"/>
  <c r="C19" i="31" s="1"/>
  <c r="F20" i="15"/>
  <c r="C20" i="31" s="1"/>
  <c r="F21" i="15"/>
  <c r="C21" i="31" s="1"/>
  <c r="F23" i="15"/>
  <c r="C23" i="31" s="1"/>
  <c r="F24" i="15"/>
  <c r="C24" i="31" s="1"/>
  <c r="F25" i="15"/>
  <c r="C25" i="31" s="1"/>
  <c r="F27" i="15"/>
  <c r="C27" i="31" s="1"/>
  <c r="F28" i="15"/>
  <c r="C28" i="31" s="1"/>
  <c r="A10" i="31"/>
  <c r="A11" i="31"/>
  <c r="A9" i="31"/>
  <c r="A12" i="31"/>
  <c r="A13" i="31"/>
  <c r="A14" i="31"/>
  <c r="B14" i="31"/>
  <c r="A15" i="31"/>
  <c r="B15" i="31"/>
  <c r="A16" i="31"/>
  <c r="A17" i="31"/>
  <c r="A18" i="31"/>
  <c r="A19" i="31"/>
  <c r="A20" i="31"/>
  <c r="A21" i="31"/>
  <c r="A22" i="31"/>
  <c r="B22" i="31"/>
  <c r="A23" i="31"/>
  <c r="A24" i="31"/>
  <c r="A25" i="31"/>
  <c r="A26" i="31"/>
  <c r="B26" i="31"/>
  <c r="A27" i="31"/>
  <c r="A28" i="31"/>
  <c r="A17" i="15"/>
  <c r="A18" i="15"/>
  <c r="A19" i="15"/>
  <c r="A20" i="15"/>
  <c r="B20" i="15"/>
  <c r="A21" i="15"/>
  <c r="A22" i="15"/>
  <c r="B22" i="15"/>
  <c r="A23" i="15"/>
  <c r="A24" i="15"/>
  <c r="A25" i="15"/>
  <c r="A26" i="15"/>
  <c r="B26" i="15"/>
  <c r="A27" i="15"/>
  <c r="A28" i="15"/>
  <c r="A16" i="15"/>
  <c r="B15" i="15"/>
  <c r="A15" i="15"/>
  <c r="B14" i="15"/>
  <c r="A14" i="15"/>
  <c r="A13" i="15"/>
  <c r="A12" i="15"/>
  <c r="A11" i="15"/>
  <c r="A10" i="15"/>
  <c r="A9" i="15"/>
  <c r="C84" i="9" l="1"/>
  <c r="C28" i="36"/>
  <c r="D76" i="9"/>
  <c r="D26" i="36"/>
  <c r="M18" i="15"/>
  <c r="B28" i="31"/>
  <c r="B28" i="35"/>
  <c r="B25" i="36"/>
  <c r="B25" i="15"/>
  <c r="C48" i="9"/>
  <c r="B25" i="31"/>
  <c r="F13" i="15"/>
  <c r="C13" i="31" s="1"/>
  <c r="E13" i="36" s="1"/>
  <c r="R8" i="9"/>
  <c r="C21" i="36"/>
  <c r="C52" i="9"/>
  <c r="S52" i="9" s="1"/>
  <c r="D23" i="36"/>
  <c r="D15" i="36"/>
  <c r="C17" i="36"/>
  <c r="S80" i="9"/>
  <c r="S81" i="9" s="1"/>
  <c r="S82" i="9" s="1"/>
  <c r="S83" i="9" s="1"/>
  <c r="M9" i="15"/>
  <c r="D9" i="36" s="1"/>
  <c r="R12" i="9"/>
  <c r="R14" i="9"/>
  <c r="R15" i="9"/>
  <c r="R23" i="9"/>
  <c r="R24" i="9"/>
  <c r="R25" i="9"/>
  <c r="R33" i="9"/>
  <c r="R45" i="9"/>
  <c r="R46" i="9"/>
  <c r="R65" i="9"/>
  <c r="R66" i="9"/>
  <c r="R67" i="9"/>
  <c r="R68" i="9"/>
  <c r="M22" i="15"/>
  <c r="T80" i="9"/>
  <c r="T81" i="9" s="1"/>
  <c r="T82" i="9" s="1"/>
  <c r="T83" i="9" s="1"/>
  <c r="B25" i="35"/>
  <c r="B27" i="35"/>
  <c r="B17" i="36"/>
  <c r="B28" i="36"/>
  <c r="R29" i="9"/>
  <c r="R30" i="9"/>
  <c r="R38" i="9"/>
  <c r="R50" i="9"/>
  <c r="R51" i="9"/>
  <c r="R52" i="9"/>
  <c r="R70" i="9"/>
  <c r="R71" i="9"/>
  <c r="R72" i="9"/>
  <c r="R73" i="9"/>
  <c r="C44" i="9"/>
  <c r="C18" i="36"/>
  <c r="D18" i="36"/>
  <c r="N18" i="15"/>
  <c r="D18" i="31" s="1"/>
  <c r="F18" i="36" s="1"/>
  <c r="C76" i="9"/>
  <c r="S76" i="9" s="1"/>
  <c r="S77" i="9" s="1"/>
  <c r="S78" i="9" s="1"/>
  <c r="S79" i="9" s="1"/>
  <c r="C26" i="36"/>
  <c r="D52" i="9"/>
  <c r="D20" i="36"/>
  <c r="D22" i="36"/>
  <c r="N22" i="15"/>
  <c r="D22" i="31" s="1"/>
  <c r="F22" i="36" s="1"/>
  <c r="D60" i="9"/>
  <c r="D68" i="9"/>
  <c r="T68" i="9" s="1"/>
  <c r="T69" i="9" s="1"/>
  <c r="T70" i="9" s="1"/>
  <c r="T71" i="9" s="1"/>
  <c r="I24" i="36" s="1"/>
  <c r="K24" i="36" s="1"/>
  <c r="D24" i="36"/>
  <c r="N24" i="15"/>
  <c r="D24" i="31" s="1"/>
  <c r="F24" i="36" s="1"/>
  <c r="D36" i="9"/>
  <c r="T36" i="9" s="1"/>
  <c r="T37" i="9" s="1"/>
  <c r="T38" i="9" s="1"/>
  <c r="T39" i="9" s="1"/>
  <c r="D16" i="35" s="1"/>
  <c r="F16" i="35" s="1"/>
  <c r="N16" i="15"/>
  <c r="D16" i="31" s="1"/>
  <c r="E16" i="31" s="1"/>
  <c r="G16" i="36" s="1"/>
  <c r="D16" i="36"/>
  <c r="B24" i="31"/>
  <c r="T66" i="9"/>
  <c r="T67" i="9" s="1"/>
  <c r="V64" i="9" s="1"/>
  <c r="E22" i="15"/>
  <c r="M21" i="15"/>
  <c r="M13" i="15"/>
  <c r="R16" i="9"/>
  <c r="R32" i="9"/>
  <c r="R48" i="9"/>
  <c r="R64" i="9"/>
  <c r="F26" i="15"/>
  <c r="C26" i="31" s="1"/>
  <c r="E26" i="31" s="1"/>
  <c r="G26" i="36" s="1"/>
  <c r="F18" i="15"/>
  <c r="C18" i="31" s="1"/>
  <c r="E18" i="31" s="1"/>
  <c r="G18" i="36" s="1"/>
  <c r="B15" i="36"/>
  <c r="D40" i="9"/>
  <c r="T40" i="9" s="1"/>
  <c r="T41" i="9" s="1"/>
  <c r="T42" i="9" s="1"/>
  <c r="T43" i="9" s="1"/>
  <c r="E10" i="15"/>
  <c r="C12" i="9" s="1"/>
  <c r="E14" i="15"/>
  <c r="S84" i="9"/>
  <c r="S85" i="9" s="1"/>
  <c r="S86" i="9" s="1"/>
  <c r="S87" i="9" s="1"/>
  <c r="R28" i="9"/>
  <c r="R44" i="9"/>
  <c r="S44" i="9" s="1"/>
  <c r="S45" i="9" s="1"/>
  <c r="S46" i="9" s="1"/>
  <c r="S47" i="9" s="1"/>
  <c r="R60" i="9"/>
  <c r="B27" i="15"/>
  <c r="B20" i="35"/>
  <c r="B20" i="36"/>
  <c r="N26" i="15"/>
  <c r="D26" i="31" s="1"/>
  <c r="F26" i="36" s="1"/>
  <c r="B27" i="31"/>
  <c r="B20" i="31"/>
  <c r="B15" i="35"/>
  <c r="N15" i="15"/>
  <c r="D15" i="31" s="1"/>
  <c r="F15" i="36" s="1"/>
  <c r="N23" i="15"/>
  <c r="D23" i="31" s="1"/>
  <c r="F23" i="36" s="1"/>
  <c r="T76" i="9"/>
  <c r="T77" i="9" s="1"/>
  <c r="T78" i="9" s="1"/>
  <c r="T79" i="9" s="1"/>
  <c r="S68" i="9"/>
  <c r="S69" i="9" s="1"/>
  <c r="S70" i="9" s="1"/>
  <c r="S71" i="9" s="1"/>
  <c r="U68" i="9" s="1"/>
  <c r="S64" i="9"/>
  <c r="S65" i="9" s="1"/>
  <c r="S66" i="9" s="1"/>
  <c r="S67" i="9" s="1"/>
  <c r="U64" i="9" s="1"/>
  <c r="S56" i="9"/>
  <c r="S57" i="9" s="1"/>
  <c r="S58" i="9" s="1"/>
  <c r="S59" i="9" s="1"/>
  <c r="H21" i="36" s="1"/>
  <c r="J21" i="36" s="1"/>
  <c r="S53" i="9"/>
  <c r="S54" i="9" s="1"/>
  <c r="S55" i="9" s="1"/>
  <c r="T52" i="9"/>
  <c r="T53" i="9" s="1"/>
  <c r="T54" i="9" s="1"/>
  <c r="T55" i="9" s="1"/>
  <c r="D20" i="35" s="1"/>
  <c r="F20" i="35" s="1"/>
  <c r="S48" i="9"/>
  <c r="S49" i="9" s="1"/>
  <c r="S50" i="9" s="1"/>
  <c r="S51" i="9" s="1"/>
  <c r="U48" i="9" s="1"/>
  <c r="S40" i="9"/>
  <c r="S41" i="9" s="1"/>
  <c r="S42" i="9" s="1"/>
  <c r="S43" i="9" s="1"/>
  <c r="S36" i="9"/>
  <c r="S37" i="9" s="1"/>
  <c r="S38" i="9" s="1"/>
  <c r="S39" i="9" s="1"/>
  <c r="H16" i="36" s="1"/>
  <c r="J16" i="36" s="1"/>
  <c r="S32" i="9"/>
  <c r="S33" i="9" s="1"/>
  <c r="S34" i="9" s="1"/>
  <c r="S35" i="9" s="1"/>
  <c r="U32" i="9" s="1"/>
  <c r="R9" i="9"/>
  <c r="M28" i="15"/>
  <c r="D84" i="9" s="1"/>
  <c r="T84" i="9" s="1"/>
  <c r="T85" i="9" s="1"/>
  <c r="T86" i="9" s="1"/>
  <c r="T87" i="9" s="1"/>
  <c r="D28" i="36"/>
  <c r="E28" i="36"/>
  <c r="C28" i="35"/>
  <c r="E28" i="35" s="1"/>
  <c r="H28" i="36"/>
  <c r="J28" i="36" s="1"/>
  <c r="U84" i="9"/>
  <c r="V80" i="9"/>
  <c r="I27" i="36"/>
  <c r="K27" i="36" s="1"/>
  <c r="D27" i="35"/>
  <c r="F27" i="35" s="1"/>
  <c r="E27" i="31"/>
  <c r="G27" i="36" s="1"/>
  <c r="E27" i="36"/>
  <c r="U80" i="9"/>
  <c r="H27" i="36"/>
  <c r="J27" i="36" s="1"/>
  <c r="C27" i="35"/>
  <c r="E27" i="35" s="1"/>
  <c r="V76" i="9"/>
  <c r="I26" i="36"/>
  <c r="K26" i="36" s="1"/>
  <c r="D26" i="35"/>
  <c r="F26" i="35" s="1"/>
  <c r="U76" i="9"/>
  <c r="H26" i="36"/>
  <c r="J26" i="36" s="1"/>
  <c r="C26" i="35"/>
  <c r="E26" i="35" s="1"/>
  <c r="M25" i="15"/>
  <c r="N25" i="15" s="1"/>
  <c r="D25" i="31" s="1"/>
  <c r="F25" i="36" s="1"/>
  <c r="D72" i="9"/>
  <c r="T72" i="9" s="1"/>
  <c r="T73" i="9" s="1"/>
  <c r="T74" i="9" s="1"/>
  <c r="T75" i="9" s="1"/>
  <c r="C25" i="36"/>
  <c r="C72" i="9"/>
  <c r="E25" i="36"/>
  <c r="V68" i="9"/>
  <c r="E24" i="31"/>
  <c r="G24" i="36" s="1"/>
  <c r="E24" i="36"/>
  <c r="I23" i="36"/>
  <c r="K23" i="36" s="1"/>
  <c r="E23" i="31"/>
  <c r="G23" i="36" s="1"/>
  <c r="E23" i="36"/>
  <c r="C23" i="35"/>
  <c r="E23" i="35" s="1"/>
  <c r="C23" i="36"/>
  <c r="E22" i="31"/>
  <c r="G22" i="36" s="1"/>
  <c r="E22" i="36"/>
  <c r="D56" i="9"/>
  <c r="T56" i="9" s="1"/>
  <c r="T57" i="9" s="1"/>
  <c r="T58" i="9" s="1"/>
  <c r="T59" i="9" s="1"/>
  <c r="D21" i="36"/>
  <c r="N21" i="15"/>
  <c r="D21" i="31" s="1"/>
  <c r="F21" i="36" s="1"/>
  <c r="E21" i="36"/>
  <c r="C21" i="35"/>
  <c r="E21" i="35" s="1"/>
  <c r="U56" i="9"/>
  <c r="N20" i="15"/>
  <c r="D20" i="31" s="1"/>
  <c r="F20" i="36" s="1"/>
  <c r="E20" i="36"/>
  <c r="U52" i="9"/>
  <c r="H20" i="36"/>
  <c r="J20" i="36" s="1"/>
  <c r="C20" i="35"/>
  <c r="E20" i="35" s="1"/>
  <c r="M19" i="15"/>
  <c r="D48" i="9" s="1"/>
  <c r="T48" i="9" s="1"/>
  <c r="T49" i="9" s="1"/>
  <c r="T50" i="9" s="1"/>
  <c r="T51" i="9" s="1"/>
  <c r="E19" i="36"/>
  <c r="D44" i="9"/>
  <c r="T44" i="9" s="1"/>
  <c r="T45" i="9" s="1"/>
  <c r="T46" i="9" s="1"/>
  <c r="T47" i="9" s="1"/>
  <c r="V44" i="9" s="1"/>
  <c r="V40" i="9"/>
  <c r="I17" i="36"/>
  <c r="K17" i="36" s="1"/>
  <c r="D17" i="35"/>
  <c r="F17" i="35" s="1"/>
  <c r="N17" i="15"/>
  <c r="D17" i="31" s="1"/>
  <c r="U40" i="9"/>
  <c r="H17" i="36"/>
  <c r="J17" i="36" s="1"/>
  <c r="L17" i="36" s="1"/>
  <c r="N17" i="36" s="1"/>
  <c r="M17" i="36" s="1"/>
  <c r="P17" i="36" s="1"/>
  <c r="C17" i="35"/>
  <c r="E17" i="35" s="1"/>
  <c r="G17" i="35" s="1"/>
  <c r="V36" i="9"/>
  <c r="C16" i="35"/>
  <c r="E16" i="35" s="1"/>
  <c r="U36" i="9"/>
  <c r="C16" i="36"/>
  <c r="I15" i="36"/>
  <c r="K15" i="36" s="1"/>
  <c r="D15" i="35"/>
  <c r="F15" i="35" s="1"/>
  <c r="V32" i="9"/>
  <c r="E15" i="31"/>
  <c r="G15" i="36" s="1"/>
  <c r="E15" i="36"/>
  <c r="M14" i="15"/>
  <c r="D28" i="9" s="1"/>
  <c r="T28" i="9" s="1"/>
  <c r="T29" i="9" s="1"/>
  <c r="T30" i="9" s="1"/>
  <c r="T31" i="9" s="1"/>
  <c r="N14" i="15"/>
  <c r="D14" i="31" s="1"/>
  <c r="F14" i="36" s="1"/>
  <c r="D14" i="36"/>
  <c r="E14" i="36"/>
  <c r="D24" i="9"/>
  <c r="T24" i="9" s="1"/>
  <c r="T25" i="9" s="1"/>
  <c r="T26" i="9" s="1"/>
  <c r="T27" i="9" s="1"/>
  <c r="D13" i="36"/>
  <c r="N13" i="15"/>
  <c r="D13" i="31" s="1"/>
  <c r="F13" i="36" s="1"/>
  <c r="C24" i="9"/>
  <c r="S24" i="9" s="1"/>
  <c r="S25" i="9" s="1"/>
  <c r="S26" i="9" s="1"/>
  <c r="S27" i="9" s="1"/>
  <c r="C13" i="36"/>
  <c r="M12" i="15"/>
  <c r="D20" i="9" s="1"/>
  <c r="T20" i="9" s="1"/>
  <c r="T21" i="9" s="1"/>
  <c r="T22" i="9" s="1"/>
  <c r="T23" i="9" s="1"/>
  <c r="D12" i="36"/>
  <c r="N12" i="15"/>
  <c r="D12" i="31" s="1"/>
  <c r="F12" i="36" s="1"/>
  <c r="C20" i="9"/>
  <c r="S20" i="9" s="1"/>
  <c r="S21" i="9" s="1"/>
  <c r="S22" i="9" s="1"/>
  <c r="S23" i="9" s="1"/>
  <c r="C12" i="36"/>
  <c r="E12" i="36"/>
  <c r="E12" i="31"/>
  <c r="G12" i="36" s="1"/>
  <c r="M11" i="15"/>
  <c r="B24" i="35"/>
  <c r="B24" i="15"/>
  <c r="B24" i="36"/>
  <c r="B23" i="15"/>
  <c r="B23" i="31"/>
  <c r="B23" i="35"/>
  <c r="B23" i="36"/>
  <c r="B21" i="15"/>
  <c r="B21" i="36"/>
  <c r="B21" i="31"/>
  <c r="B21" i="35"/>
  <c r="B19" i="15"/>
  <c r="B19" i="31"/>
  <c r="B19" i="35"/>
  <c r="B19" i="36"/>
  <c r="B18" i="31"/>
  <c r="B18" i="35"/>
  <c r="B18" i="15"/>
  <c r="B18" i="36"/>
  <c r="B17" i="15"/>
  <c r="B17" i="31"/>
  <c r="B17" i="35"/>
  <c r="B16" i="15"/>
  <c r="B16" i="31"/>
  <c r="B16" i="35"/>
  <c r="B16" i="36"/>
  <c r="B14" i="36"/>
  <c r="B14" i="35"/>
  <c r="B13" i="15"/>
  <c r="B13" i="31"/>
  <c r="B13" i="35"/>
  <c r="B13" i="36"/>
  <c r="B12" i="15"/>
  <c r="B12" i="36"/>
  <c r="B12" i="31"/>
  <c r="B12" i="35"/>
  <c r="B11" i="31"/>
  <c r="S12" i="9"/>
  <c r="S13" i="9" s="1"/>
  <c r="S14" i="9" s="1"/>
  <c r="S15" i="9" s="1"/>
  <c r="U12" i="9" s="1"/>
  <c r="M10" i="15"/>
  <c r="D10" i="36" s="1"/>
  <c r="B10" i="31"/>
  <c r="B10" i="35"/>
  <c r="B10" i="36"/>
  <c r="D16" i="9"/>
  <c r="T16" i="9" s="1"/>
  <c r="T17" i="9" s="1"/>
  <c r="T18" i="9" s="1"/>
  <c r="T19" i="9" s="1"/>
  <c r="D11" i="36"/>
  <c r="B10" i="15"/>
  <c r="B11" i="15"/>
  <c r="B9" i="31"/>
  <c r="B8" i="9"/>
  <c r="N11" i="15"/>
  <c r="D11" i="31" s="1"/>
  <c r="F11" i="36" s="1"/>
  <c r="E11" i="36"/>
  <c r="C11" i="36"/>
  <c r="C16" i="9"/>
  <c r="D12" i="9"/>
  <c r="T12" i="9" s="1"/>
  <c r="T13" i="9" s="1"/>
  <c r="T14" i="9" s="1"/>
  <c r="T15" i="9" s="1"/>
  <c r="V12" i="9" s="1"/>
  <c r="E10" i="36"/>
  <c r="C8" i="9"/>
  <c r="S8" i="9" s="1"/>
  <c r="S9" i="9" s="1"/>
  <c r="S10" i="9" s="1"/>
  <c r="S11" i="9" s="1"/>
  <c r="B9" i="35"/>
  <c r="B9" i="36"/>
  <c r="B11" i="35"/>
  <c r="B11" i="36"/>
  <c r="S16" i="9" l="1"/>
  <c r="S17" i="9" s="1"/>
  <c r="S18" i="9" s="1"/>
  <c r="S19" i="9" s="1"/>
  <c r="C10" i="36"/>
  <c r="E13" i="31"/>
  <c r="G13" i="36" s="1"/>
  <c r="V52" i="9"/>
  <c r="E26" i="36"/>
  <c r="N9" i="15"/>
  <c r="D9" i="31" s="1"/>
  <c r="D8" i="9"/>
  <c r="T8" i="9" s="1"/>
  <c r="T9" i="9" s="1"/>
  <c r="T10" i="9" s="1"/>
  <c r="T11" i="9" s="1"/>
  <c r="V8" i="9" s="1"/>
  <c r="D19" i="36"/>
  <c r="S72" i="9"/>
  <c r="S73" i="9" s="1"/>
  <c r="S74" i="9" s="1"/>
  <c r="S75" i="9" s="1"/>
  <c r="G23" i="35"/>
  <c r="I16" i="36"/>
  <c r="K16" i="36" s="1"/>
  <c r="L16" i="36" s="1"/>
  <c r="N16" i="36" s="1"/>
  <c r="M16" i="36" s="1"/>
  <c r="P16" i="36" s="1"/>
  <c r="D23" i="35"/>
  <c r="F23" i="35" s="1"/>
  <c r="C24" i="35"/>
  <c r="E24" i="35" s="1"/>
  <c r="T60" i="9"/>
  <c r="T61" i="9" s="1"/>
  <c r="T62" i="9" s="1"/>
  <c r="T63" i="9" s="1"/>
  <c r="C18" i="35"/>
  <c r="E18" i="35" s="1"/>
  <c r="G18" i="35" s="1"/>
  <c r="H18" i="36"/>
  <c r="J18" i="36" s="1"/>
  <c r="U44" i="9"/>
  <c r="C22" i="36"/>
  <c r="C60" i="9"/>
  <c r="S60" i="9" s="1"/>
  <c r="S61" i="9" s="1"/>
  <c r="S62" i="9" s="1"/>
  <c r="S63" i="9" s="1"/>
  <c r="H23" i="36"/>
  <c r="J23" i="36" s="1"/>
  <c r="L23" i="36" s="1"/>
  <c r="N23" i="36" s="1"/>
  <c r="M23" i="36" s="1"/>
  <c r="P23" i="36" s="1"/>
  <c r="D24" i="35"/>
  <c r="F24" i="35" s="1"/>
  <c r="C15" i="35"/>
  <c r="E15" i="35" s="1"/>
  <c r="G15" i="35" s="1"/>
  <c r="G16" i="35"/>
  <c r="C19" i="35"/>
  <c r="E19" i="35" s="1"/>
  <c r="G24" i="35"/>
  <c r="N10" i="15"/>
  <c r="D10" i="31" s="1"/>
  <c r="F10" i="36" s="1"/>
  <c r="E11" i="31"/>
  <c r="G11" i="36" s="1"/>
  <c r="E14" i="31"/>
  <c r="G14" i="36" s="1"/>
  <c r="H15" i="36"/>
  <c r="J15" i="36" s="1"/>
  <c r="L15" i="36" s="1"/>
  <c r="N15" i="36" s="1"/>
  <c r="M15" i="36" s="1"/>
  <c r="P15" i="36" s="1"/>
  <c r="F16" i="36"/>
  <c r="E18" i="36"/>
  <c r="H19" i="36"/>
  <c r="J19" i="36" s="1"/>
  <c r="E20" i="31"/>
  <c r="G20" i="36" s="1"/>
  <c r="I20" i="36"/>
  <c r="K20" i="36" s="1"/>
  <c r="L20" i="36" s="1"/>
  <c r="N20" i="36" s="1"/>
  <c r="M20" i="36" s="1"/>
  <c r="P20" i="36" s="1"/>
  <c r="E21" i="31"/>
  <c r="G21" i="36" s="1"/>
  <c r="H24" i="36"/>
  <c r="J24" i="36" s="1"/>
  <c r="L24" i="36" s="1"/>
  <c r="N24" i="36" s="1"/>
  <c r="M24" i="36" s="1"/>
  <c r="P24" i="36" s="1"/>
  <c r="D25" i="36"/>
  <c r="N28" i="15"/>
  <c r="D28" i="31" s="1"/>
  <c r="F28" i="36" s="1"/>
  <c r="C28" i="9"/>
  <c r="S28" i="9" s="1"/>
  <c r="S29" i="9" s="1"/>
  <c r="S30" i="9" s="1"/>
  <c r="S31" i="9" s="1"/>
  <c r="C14" i="36"/>
  <c r="L27" i="36"/>
  <c r="N27" i="36" s="1"/>
  <c r="M27" i="36" s="1"/>
  <c r="P27" i="36" s="1"/>
  <c r="N19" i="15"/>
  <c r="D19" i="31" s="1"/>
  <c r="F19" i="36" s="1"/>
  <c r="G27" i="35"/>
  <c r="G26" i="35"/>
  <c r="G20" i="35"/>
  <c r="I18" i="36"/>
  <c r="K18" i="36" s="1"/>
  <c r="L18" i="36" s="1"/>
  <c r="N18" i="36" s="1"/>
  <c r="M18" i="36" s="1"/>
  <c r="P18" i="36" s="1"/>
  <c r="D18" i="35"/>
  <c r="F18" i="35" s="1"/>
  <c r="V84" i="9"/>
  <c r="D28" i="35"/>
  <c r="F28" i="35" s="1"/>
  <c r="G28" i="35" s="1"/>
  <c r="I28" i="36"/>
  <c r="K28" i="36" s="1"/>
  <c r="L28" i="36" s="1"/>
  <c r="N28" i="36" s="1"/>
  <c r="M28" i="36" s="1"/>
  <c r="P28" i="36" s="1"/>
  <c r="L26" i="36"/>
  <c r="N26" i="36" s="1"/>
  <c r="M26" i="36" s="1"/>
  <c r="P26" i="36" s="1"/>
  <c r="E25" i="31"/>
  <c r="G25" i="36" s="1"/>
  <c r="V72" i="9"/>
  <c r="I25" i="36"/>
  <c r="K25" i="36" s="1"/>
  <c r="D25" i="35"/>
  <c r="F25" i="35" s="1"/>
  <c r="U72" i="9"/>
  <c r="H25" i="36"/>
  <c r="J25" i="36" s="1"/>
  <c r="C25" i="35"/>
  <c r="E25" i="35" s="1"/>
  <c r="I21" i="36"/>
  <c r="K21" i="36" s="1"/>
  <c r="L21" i="36" s="1"/>
  <c r="N21" i="36" s="1"/>
  <c r="M21" i="36" s="1"/>
  <c r="P21" i="36" s="1"/>
  <c r="D21" i="35"/>
  <c r="F21" i="35" s="1"/>
  <c r="G21" i="35" s="1"/>
  <c r="V56" i="9"/>
  <c r="I19" i="36"/>
  <c r="K19" i="36" s="1"/>
  <c r="L19" i="36" s="1"/>
  <c r="N19" i="36" s="1"/>
  <c r="M19" i="36" s="1"/>
  <c r="P19" i="36" s="1"/>
  <c r="D19" i="35"/>
  <c r="F19" i="35" s="1"/>
  <c r="G19" i="35" s="1"/>
  <c r="V48" i="9"/>
  <c r="F17" i="36"/>
  <c r="E17" i="31"/>
  <c r="G17" i="36" s="1"/>
  <c r="V28" i="9"/>
  <c r="I14" i="36"/>
  <c r="K14" i="36" s="1"/>
  <c r="D14" i="35"/>
  <c r="F14" i="35" s="1"/>
  <c r="V24" i="9"/>
  <c r="I13" i="36"/>
  <c r="K13" i="36" s="1"/>
  <c r="D13" i="35"/>
  <c r="F13" i="35" s="1"/>
  <c r="U24" i="9"/>
  <c r="H13" i="36"/>
  <c r="J13" i="36" s="1"/>
  <c r="C13" i="35"/>
  <c r="E13" i="35" s="1"/>
  <c r="V20" i="9"/>
  <c r="I12" i="36"/>
  <c r="K12" i="36" s="1"/>
  <c r="D12" i="35"/>
  <c r="F12" i="35" s="1"/>
  <c r="U20" i="9"/>
  <c r="H12" i="36"/>
  <c r="J12" i="36" s="1"/>
  <c r="C12" i="35"/>
  <c r="E12" i="35" s="1"/>
  <c r="V16" i="9"/>
  <c r="D11" i="35"/>
  <c r="F11" i="35" s="1"/>
  <c r="H10" i="36"/>
  <c r="J10" i="36" s="1"/>
  <c r="C10" i="35"/>
  <c r="E10" i="35" s="1"/>
  <c r="K12" i="31"/>
  <c r="E13" i="37" s="1"/>
  <c r="I10" i="36"/>
  <c r="K10" i="36" s="1"/>
  <c r="D10" i="35"/>
  <c r="F10" i="35" s="1"/>
  <c r="I11" i="36"/>
  <c r="K11" i="36" s="1"/>
  <c r="K11" i="31"/>
  <c r="E12" i="37" s="1"/>
  <c r="U16" i="9"/>
  <c r="H11" i="36"/>
  <c r="J11" i="36" s="1"/>
  <c r="C11" i="35"/>
  <c r="E11" i="35" s="1"/>
  <c r="J11" i="31"/>
  <c r="D12" i="37" s="1"/>
  <c r="M10" i="31"/>
  <c r="G11" i="37" s="1"/>
  <c r="F9" i="36"/>
  <c r="E9" i="31"/>
  <c r="G9" i="36" s="1"/>
  <c r="I9" i="31"/>
  <c r="C10" i="37" s="1"/>
  <c r="C9" i="35"/>
  <c r="U8" i="9"/>
  <c r="D9" i="35" l="1"/>
  <c r="D22" i="35"/>
  <c r="F22" i="35" s="1"/>
  <c r="I22" i="36"/>
  <c r="K22" i="36" s="1"/>
  <c r="L9" i="31"/>
  <c r="F10" i="37" s="1"/>
  <c r="L11" i="36"/>
  <c r="N11" i="36" s="1"/>
  <c r="M11" i="36" s="1"/>
  <c r="P11" i="36" s="1"/>
  <c r="E28" i="31"/>
  <c r="G28" i="36" s="1"/>
  <c r="J13" i="31"/>
  <c r="D14" i="37" s="1"/>
  <c r="I12" i="31"/>
  <c r="C13" i="37" s="1"/>
  <c r="E10" i="31"/>
  <c r="G10" i="36" s="1"/>
  <c r="I10" i="31"/>
  <c r="C11" i="37" s="1"/>
  <c r="L11" i="31"/>
  <c r="F12" i="37" s="1"/>
  <c r="J10" i="31"/>
  <c r="D11" i="37" s="1"/>
  <c r="M11" i="31"/>
  <c r="G12" i="37" s="1"/>
  <c r="K13" i="31"/>
  <c r="E14" i="37" s="1"/>
  <c r="M9" i="31"/>
  <c r="G10" i="37" s="1"/>
  <c r="V60" i="9"/>
  <c r="G25" i="35"/>
  <c r="H14" i="36"/>
  <c r="J14" i="36" s="1"/>
  <c r="L14" i="36" s="1"/>
  <c r="N14" i="36" s="1"/>
  <c r="M14" i="36" s="1"/>
  <c r="P14" i="36" s="1"/>
  <c r="U28" i="9"/>
  <c r="C14" i="35"/>
  <c r="E14" i="35" s="1"/>
  <c r="G14" i="35" s="1"/>
  <c r="G11" i="35"/>
  <c r="U60" i="9"/>
  <c r="H22" i="36"/>
  <c r="J22" i="36" s="1"/>
  <c r="L22" i="36" s="1"/>
  <c r="N22" i="36" s="1"/>
  <c r="M22" i="36" s="1"/>
  <c r="P22" i="36" s="1"/>
  <c r="C22" i="35"/>
  <c r="E22" i="35" s="1"/>
  <c r="G22" i="35" s="1"/>
  <c r="J12" i="31"/>
  <c r="D13" i="37" s="1"/>
  <c r="L10" i="31"/>
  <c r="F11" i="37" s="1"/>
  <c r="I13" i="31"/>
  <c r="C14" i="37" s="1"/>
  <c r="M12" i="31"/>
  <c r="G13" i="37" s="1"/>
  <c r="K10" i="31"/>
  <c r="E11" i="37" s="1"/>
  <c r="J9" i="31"/>
  <c r="D10" i="37" s="1"/>
  <c r="L13" i="31"/>
  <c r="F14" i="37" s="1"/>
  <c r="M13" i="31"/>
  <c r="G14" i="37" s="1"/>
  <c r="L12" i="31"/>
  <c r="F13" i="37" s="1"/>
  <c r="K9" i="31"/>
  <c r="E10" i="37" s="1"/>
  <c r="I11" i="31"/>
  <c r="C12" i="37" s="1"/>
  <c r="E19" i="31"/>
  <c r="G19" i="36" s="1"/>
  <c r="B17" i="33" s="1"/>
  <c r="L12" i="36"/>
  <c r="N12" i="36" s="1"/>
  <c r="M12" i="36" s="1"/>
  <c r="P12" i="36" s="1"/>
  <c r="L25" i="36"/>
  <c r="N25" i="36" s="1"/>
  <c r="M25" i="36" s="1"/>
  <c r="P25" i="36" s="1"/>
  <c r="L13" i="36"/>
  <c r="N13" i="36" s="1"/>
  <c r="M13" i="36" s="1"/>
  <c r="P13" i="36" s="1"/>
  <c r="G13" i="35"/>
  <c r="G12" i="35"/>
  <c r="L10" i="36"/>
  <c r="N10" i="36" s="1"/>
  <c r="M10" i="36" s="1"/>
  <c r="P10" i="36" s="1"/>
  <c r="G10" i="35"/>
  <c r="B16" i="33"/>
  <c r="F9" i="35"/>
  <c r="K9" i="36" s="1"/>
  <c r="I9" i="36"/>
  <c r="E9" i="35"/>
  <c r="H9" i="36"/>
  <c r="B14" i="33" l="1"/>
  <c r="B15" i="33"/>
  <c r="B18" i="33" s="1"/>
  <c r="C18" i="33" s="1"/>
  <c r="J9" i="36"/>
  <c r="G9" i="35"/>
  <c r="L9" i="36" s="1"/>
  <c r="K10" i="35"/>
  <c r="K11" i="37" s="1"/>
  <c r="M12" i="35"/>
  <c r="M13" i="37" s="1"/>
  <c r="N12" i="35"/>
  <c r="N13" i="37" s="1"/>
  <c r="O9" i="35"/>
  <c r="O10" i="37" s="1"/>
  <c r="M9" i="35"/>
  <c r="M10" i="37" s="1"/>
  <c r="N10" i="35"/>
  <c r="N11" i="37" s="1"/>
  <c r="K13" i="35"/>
  <c r="K14" i="37" s="1"/>
  <c r="L9" i="35"/>
  <c r="L10" i="37" s="1"/>
  <c r="O11" i="35"/>
  <c r="O12" i="37" s="1"/>
  <c r="L10" i="35"/>
  <c r="L11" i="37" s="1"/>
  <c r="O10" i="35"/>
  <c r="O11" i="37" s="1"/>
  <c r="N13" i="35"/>
  <c r="N14" i="37" s="1"/>
  <c r="K9" i="35"/>
  <c r="K10" i="37" s="1"/>
  <c r="N9" i="35"/>
  <c r="N10" i="37" s="1"/>
  <c r="L12" i="35"/>
  <c r="L13" i="37" s="1"/>
  <c r="N11" i="35"/>
  <c r="N12" i="37" s="1"/>
  <c r="M10" i="35"/>
  <c r="M11" i="37" s="1"/>
  <c r="O13" i="35"/>
  <c r="O14" i="37" s="1"/>
  <c r="K11" i="35"/>
  <c r="K12" i="37" s="1"/>
  <c r="O12" i="35"/>
  <c r="O13" i="37" s="1"/>
  <c r="L13" i="35"/>
  <c r="L14" i="37" s="1"/>
  <c r="K12" i="35"/>
  <c r="K13" i="37" s="1"/>
  <c r="L11" i="35"/>
  <c r="L12" i="37" s="1"/>
  <c r="M13" i="35"/>
  <c r="M14" i="37" s="1"/>
  <c r="M11" i="35"/>
  <c r="M12" i="37" s="1"/>
  <c r="C15" i="33" l="1"/>
  <c r="C16" i="33"/>
  <c r="C17" i="33"/>
  <c r="B21" i="33"/>
  <c r="C14" i="33"/>
  <c r="D14" i="33"/>
  <c r="D17" i="33"/>
  <c r="N9" i="36"/>
  <c r="M9" i="36" s="1"/>
  <c r="P9" i="36" s="1"/>
  <c r="D15" i="33"/>
  <c r="D16" i="33"/>
  <c r="D18" i="33" l="1"/>
  <c r="E18" i="33" s="1"/>
  <c r="E14" i="33" l="1"/>
  <c r="E17" i="33"/>
  <c r="D21" i="33"/>
  <c r="E16" i="33"/>
  <c r="E15" i="33"/>
</calcChain>
</file>

<file path=xl/sharedStrings.xml><?xml version="1.0" encoding="utf-8"?>
<sst xmlns="http://schemas.openxmlformats.org/spreadsheetml/2006/main" count="1125" uniqueCount="430">
  <si>
    <t>No. DEL RIESGO</t>
  </si>
  <si>
    <t>RIESGO</t>
  </si>
  <si>
    <t>PROBABILIDAD</t>
  </si>
  <si>
    <t>Frecuencia</t>
  </si>
  <si>
    <t>IMPACTO</t>
  </si>
  <si>
    <t>Moderado</t>
  </si>
  <si>
    <t>Mayor</t>
  </si>
  <si>
    <t>Menor</t>
  </si>
  <si>
    <t>TIPO</t>
  </si>
  <si>
    <t>Probabilidad Residual</t>
  </si>
  <si>
    <t>Impacto Residual</t>
  </si>
  <si>
    <t>MAPA DE RIESGOS</t>
  </si>
  <si>
    <t>Fecha</t>
  </si>
  <si>
    <t>MAPA DE CALOR RIESGO INHERENTE</t>
  </si>
  <si>
    <t>MAPA DE CALOR RIESGO RESIDUAL</t>
  </si>
  <si>
    <t>2. Si en la sumatoria de los riesgos Extermos y altos representan mas o igual al 30% de los Riesgos Calificados, y menos del 20% de los Riesgos Extremos la calificación del Proceso será ALTO.</t>
  </si>
  <si>
    <t>3. Si en la sumatoria de los riesgos Extremos, altos y moderados representan mas o igual al  40% de los Riesgos Calificados, y menos del 30% de los Riesgos Extremos y Altos, y Menos del 20% de los Riesgos Extremos, la calificación del Proceso será MODERADO.</t>
  </si>
  <si>
    <t>Sumatoria de riesgos Extremos</t>
  </si>
  <si>
    <t>Sumatoria de riesgos altos</t>
  </si>
  <si>
    <t>Sumatoria de riesgos moderados</t>
  </si>
  <si>
    <t>Sumatoria de Riesgos bajos</t>
  </si>
  <si>
    <t>Total</t>
  </si>
  <si>
    <t>RIESGO INHERENTE DEL PROCESO</t>
  </si>
  <si>
    <t>RIESGO RESIDUAL DEL PROCESO</t>
  </si>
  <si>
    <t xml:space="preserve"> </t>
  </si>
  <si>
    <t>VALORACIÓN DEL CONTROL</t>
  </si>
  <si>
    <t>RIESGO INHERENTE Y RESIDUAL DEL PROCESO</t>
  </si>
  <si>
    <r>
      <rPr>
        <b/>
        <sz val="11"/>
        <color theme="1"/>
        <rFont val="Calibri"/>
        <family val="2"/>
        <scheme val="minor"/>
      </rPr>
      <t>Explicaciones Para realizar la ponderación de Riesgos.</t>
    </r>
    <r>
      <rPr>
        <sz val="11"/>
        <color theme="1"/>
        <rFont val="Calibri"/>
        <family val="2"/>
        <scheme val="minor"/>
      </rPr>
      <t xml:space="preserve">
1. Si en la sumatoria de los riesgos los Extremos representan mas o igual al 20% de los Riesgos, la calificación del Proceso será EXTREMO.</t>
    </r>
  </si>
  <si>
    <t>Control de Cambios</t>
  </si>
  <si>
    <t>Infraestructura</t>
  </si>
  <si>
    <t>DESCRIPCIÓN DEL RIESGO</t>
  </si>
  <si>
    <t>FACTOR DEL RIESGO</t>
  </si>
  <si>
    <t>Nivel</t>
  </si>
  <si>
    <t>Frecuencia de la Actividad</t>
  </si>
  <si>
    <t>Probabilidad</t>
  </si>
  <si>
    <t>Muy Baja</t>
  </si>
  <si>
    <t>La actividad que conlleva el riesgo se ejecuta como máximos 2 veces por año</t>
  </si>
  <si>
    <t>Baja</t>
  </si>
  <si>
    <t>La actividad que conlleva el riesgo se ejecuta de 3 a 24 veces por año</t>
  </si>
  <si>
    <t>Media</t>
  </si>
  <si>
    <t>La actividad que conlleva el riesgo se ejecuta de 24 a 500 veces por año</t>
  </si>
  <si>
    <t>Alta</t>
  </si>
  <si>
    <t>Muy Alta</t>
  </si>
  <si>
    <t>% Impacto</t>
  </si>
  <si>
    <t>Reputacional</t>
  </si>
  <si>
    <t>Leve</t>
  </si>
  <si>
    <t>El riesgo afecta la imagen de algún área de la organización.</t>
  </si>
  <si>
    <t>Entre 10 y 50 SMLMV</t>
  </si>
  <si>
    <t>El riesgo afecta la imagen de la entidad internamente, de conocimiento general nivel interno, de junta directiva y accionistas y/o de proveedores.</t>
  </si>
  <si>
    <t>Entre 50 y 100 SMLMV</t>
  </si>
  <si>
    <t>El riesgo afecta la imagen de la entidad con algunos usuarios de relevancia frente al logro de los objetivos.</t>
  </si>
  <si>
    <t>Entre 100 y 500 SMLMV</t>
  </si>
  <si>
    <t>El riesgo afecta la imagen de la entidad con efecto publicitario sostenido a nivel de sector administrativo, nivel departamental o municipal.</t>
  </si>
  <si>
    <t>Catastrófico</t>
  </si>
  <si>
    <t>Mayor a 500 SMLMV</t>
  </si>
  <si>
    <t>El riesgo afecta la imagen de la entidad a nivel nacional, con efecto publicitario sostenido a nivel país</t>
  </si>
  <si>
    <t>IMPACTO INHERENTE</t>
  </si>
  <si>
    <t>Talento_Humano</t>
  </si>
  <si>
    <t>¿QUÉ? 
IMPACTO</t>
  </si>
  <si>
    <t>La actividad que conlleva el riesgo se ejecuta mínimo 500 veces al año y máximo 5.000 veces por año</t>
  </si>
  <si>
    <t>La actividad que conlleva el riesgo se ejecuta más de 5.000 veces por año</t>
  </si>
  <si>
    <t>Afectación_Económica</t>
  </si>
  <si>
    <t>PROBABILIDAD INHERENTE</t>
  </si>
  <si>
    <t>Menor a 10 SMLMV</t>
  </si>
  <si>
    <t>Extremo</t>
  </si>
  <si>
    <t>Alto</t>
  </si>
  <si>
    <t>Bajo</t>
  </si>
  <si>
    <t>Impacto</t>
  </si>
  <si>
    <t>NIVELES DE RIESGO</t>
  </si>
  <si>
    <t>CALIFICACIÓN RIESGO INHERENTE</t>
  </si>
  <si>
    <t>Tipo de control</t>
  </si>
  <si>
    <t>Peso del Control</t>
  </si>
  <si>
    <t>Implementación</t>
  </si>
  <si>
    <t>Peso de la implementación</t>
  </si>
  <si>
    <t>Automático</t>
  </si>
  <si>
    <t>Manual</t>
  </si>
  <si>
    <t>Atributos Informativos</t>
  </si>
  <si>
    <t>Documentación</t>
  </si>
  <si>
    <t>Documentado</t>
  </si>
  <si>
    <t>Sin Documentar</t>
  </si>
  <si>
    <t>Continua</t>
  </si>
  <si>
    <t>Aleatoria</t>
  </si>
  <si>
    <t>Evidencia</t>
  </si>
  <si>
    <t>Con Registro</t>
  </si>
  <si>
    <t>Sin Registro</t>
  </si>
  <si>
    <t>Eficiencia</t>
  </si>
  <si>
    <t>Preventivo</t>
  </si>
  <si>
    <t>Detectivo</t>
  </si>
  <si>
    <t>Correctivo</t>
  </si>
  <si>
    <t>Informativos</t>
  </si>
  <si>
    <t>Atributos del control</t>
  </si>
  <si>
    <t>Al</t>
  </si>
  <si>
    <t>No. Control</t>
  </si>
  <si>
    <t>Valor Total del Control</t>
  </si>
  <si>
    <t>Afectación o Desplazamiento en la Matriz</t>
  </si>
  <si>
    <t>% Probabilidad Riesgo Inherente</t>
  </si>
  <si>
    <t>% Impacto Riesgo Inherente</t>
  </si>
  <si>
    <t>Probabilidad residual</t>
  </si>
  <si>
    <t>CALIFICACIÓN RIESGO RESIDUAL</t>
  </si>
  <si>
    <r>
      <t xml:space="preserve">4. Si en la sumatoria de los riesgos Extremos, altos,  moderados y bajos representan mas o igual al  50% de los Riesgos Calificados, y menos del 40% de los riesgos Extremos, altos y moderados, y menos del 30% de los riesgos calificados en Extremos y Altos, y menos del 20% de los riesgos Extremos, la calificación del proceso sera BAJO.
</t>
    </r>
    <r>
      <rPr>
        <b/>
        <sz val="11"/>
        <color theme="1"/>
        <rFont val="Calibri"/>
        <family val="2"/>
        <scheme val="minor"/>
      </rPr>
      <t xml:space="preserve">Nota: </t>
    </r>
    <r>
      <rPr>
        <sz val="11"/>
        <color theme="1"/>
        <rFont val="Calibri"/>
        <family val="2"/>
        <scheme val="minor"/>
      </rPr>
      <t>Adapatado de Instituto de Auditores Internos</t>
    </r>
    <r>
      <rPr>
        <b/>
        <sz val="11"/>
        <color theme="1"/>
        <rFont val="Calibri"/>
        <family val="2"/>
        <scheme val="minor"/>
      </rPr>
      <t xml:space="preserve"> COSO ERM </t>
    </r>
    <r>
      <rPr>
        <sz val="11"/>
        <color theme="1"/>
        <rFont val="Calibri"/>
        <family val="2"/>
        <scheme val="minor"/>
      </rPr>
      <t>Agosto 2014</t>
    </r>
  </si>
  <si>
    <t>% Probabilidad Residual</t>
  </si>
  <si>
    <t>% Impacto Residual</t>
  </si>
  <si>
    <t>% Probabilidad Inherente</t>
  </si>
  <si>
    <t>% Impacto Inherente</t>
  </si>
  <si>
    <t>SEVERIDAD (NIVEL DE RIESGO)</t>
  </si>
  <si>
    <t>Tratamiento</t>
  </si>
  <si>
    <t>Reducir</t>
  </si>
  <si>
    <t>Mitigar</t>
  </si>
  <si>
    <t>Transferir</t>
  </si>
  <si>
    <t>Aceptar</t>
  </si>
  <si>
    <t>Evitar</t>
  </si>
  <si>
    <t>Plan de Acción</t>
  </si>
  <si>
    <t>Estado</t>
  </si>
  <si>
    <t>CÓDIGO:</t>
  </si>
  <si>
    <t>VERSIÓN:</t>
  </si>
  <si>
    <t>NO REQUIERE CLAVE PARA DESBLOQUEAR LAS HOJAS</t>
  </si>
  <si>
    <t>Procesos</t>
  </si>
  <si>
    <t>Tecnologías</t>
  </si>
  <si>
    <r>
      <t>¿PORQUÉ?
CAUSA RAÍZ
(</t>
    </r>
    <r>
      <rPr>
        <sz val="11"/>
        <rFont val="Arial"/>
        <family val="2"/>
      </rPr>
      <t xml:space="preserve">Iniciar con 
</t>
    </r>
    <r>
      <rPr>
        <b/>
        <sz val="11"/>
        <rFont val="Arial"/>
        <family val="2"/>
      </rPr>
      <t>debido a)</t>
    </r>
  </si>
  <si>
    <r>
      <t>¿CÓMO?
CAUSA INMEDIATA 
(</t>
    </r>
    <r>
      <rPr>
        <sz val="11"/>
        <rFont val="Arial"/>
        <family val="2"/>
      </rPr>
      <t xml:space="preserve">Iniciar con la palabra 
</t>
    </r>
    <r>
      <rPr>
        <b/>
        <sz val="11"/>
        <rFont val="Arial"/>
        <family val="2"/>
      </rPr>
      <t>por)</t>
    </r>
  </si>
  <si>
    <t>Posibilidad de pérdida Económica</t>
  </si>
  <si>
    <t>Posibilidad de pérdida Reputacional</t>
  </si>
  <si>
    <t>Posibilidad de pérdida Económica y Reputacional</t>
  </si>
  <si>
    <t>Evento_Externo</t>
  </si>
  <si>
    <t>N/A</t>
  </si>
  <si>
    <t>Sin Iniciar</t>
  </si>
  <si>
    <t>Cerrado</t>
  </si>
  <si>
    <t>En proceso</t>
  </si>
  <si>
    <t>Seguimiento 1 (Fecha y avance)</t>
  </si>
  <si>
    <t>Seguimiento 2 (Fecha y avance)</t>
  </si>
  <si>
    <t>Seguimientos por parte del Líder del Proceso</t>
  </si>
  <si>
    <t>Seguimiento 3 ... (Fecha y avance)</t>
  </si>
  <si>
    <t>Fecha de Inicio</t>
  </si>
  <si>
    <t>Fecha de Finalización</t>
  </si>
  <si>
    <t>Verificación por parte de segunda línea de defensa o quien haga sus veces 
(Fecha y Descripción)</t>
  </si>
  <si>
    <t>Verificación por parte de la Oficina de Control Interno o quien haga sus veces 
(Fecha y Descripción)</t>
  </si>
  <si>
    <t>¿QUÉ? IMPACTO</t>
  </si>
  <si>
    <t>PROCESO:</t>
  </si>
  <si>
    <t>OBJETIVO DEL PROCESO:</t>
  </si>
  <si>
    <t>ENTIDAD:</t>
  </si>
  <si>
    <t>A_Ejecución_y_Administración_de_procesos</t>
  </si>
  <si>
    <t>B_Fraude_Externo</t>
  </si>
  <si>
    <t>C_Fraude_Interno</t>
  </si>
  <si>
    <t>D_Fallas_Tecnológicas</t>
  </si>
  <si>
    <t>E_Relaciones_Laborales</t>
  </si>
  <si>
    <t>F_Usuarios_Productos_y_Prácticas_Organizacionales</t>
  </si>
  <si>
    <t>G_Daños_Activos_Físicos</t>
  </si>
  <si>
    <t>RESULTADO FUENTE GENERADORA DEL EVENTO</t>
  </si>
  <si>
    <t>SELECCIONE FUENTE GENERADORA DEL EVENTO PARA TIPO E,F,G</t>
  </si>
  <si>
    <t>VALIDACIÓN FUENTE GENERADORA DEL EVENTO PARA TIPO A,B,C,D</t>
  </si>
  <si>
    <t>Máximo</t>
  </si>
  <si>
    <t>Mínimo</t>
  </si>
  <si>
    <t>Afectación Económica</t>
  </si>
  <si>
    <t>Nivel de Impacto</t>
  </si>
  <si>
    <t>Porcentaje de Impacto</t>
  </si>
  <si>
    <t>Descripción del Control</t>
  </si>
  <si>
    <t>Acción
(Inicia con un verbo)</t>
  </si>
  <si>
    <t>Complemento (Periodicidad - Observaciones o Desviaciones)</t>
  </si>
  <si>
    <t>¿Requiere Plan de Acción?</t>
  </si>
  <si>
    <t>Requiere Plan de Acción</t>
  </si>
  <si>
    <t>No requiere Plan de Acción</t>
  </si>
  <si>
    <t>Responsable 
(Cargo)</t>
  </si>
  <si>
    <t>Descripción de la Acción, basado en el análisis de causas</t>
  </si>
  <si>
    <t>Matriz Mapa de Riesgos</t>
  </si>
  <si>
    <t>Orientaciones Generales</t>
  </si>
  <si>
    <t>Columna</t>
  </si>
  <si>
    <t>Descripción - Lineamientos para el diligenciamiento</t>
  </si>
  <si>
    <t>Proceso</t>
  </si>
  <si>
    <t>Diligencie el nombre del proceso al cual se le identificarán y valorarán los riesgos.</t>
  </si>
  <si>
    <t>Diligencie el objetivo del proceso.</t>
  </si>
  <si>
    <t xml:space="preserve">Permite definir unl consecutivo de riesgos.
Una entidad puede ir en el riesgo 150, pero tener 70 riesgos, lo que permite llevar una traza de los riesgos. Esta información la debe administrar la oficina asesora de planeación o gerencia de riesgos.  Cuando un el riesgo salga del mapa no existirá otro riesgo con el mismo número. </t>
  </si>
  <si>
    <r>
      <t xml:space="preserve">Recuerde que el control se define como la medida que permite reducir o mitigar un riesgo. Defina el control (es) que atacan la causa raíz del riesgo, considere la estructura explicada en la guía: </t>
    </r>
    <r>
      <rPr>
        <b/>
        <sz val="9"/>
        <color theme="9" tint="-0.249977111117893"/>
        <rFont val="Arial Narrow"/>
        <family val="2"/>
      </rPr>
      <t>Responsable de ejecutar el control + Acción + Complemento</t>
    </r>
  </si>
  <si>
    <t xml:space="preserve">Esta casilla dependerá del tratamiento establecido, si es Aceptar no se requieren acciones adicionales, en caso de escoger Reducir (mitigar) se deben diligenciar las acciones que se adelantarán como complemento a los controles establecidos, no necesariamente son controles adicionales. Para Reducir (compartir), es viable diligenciar la acción que deriva de esta (ejemplo póliza seguros, terceración), indicando información relevante. </t>
  </si>
  <si>
    <r>
      <t xml:space="preserve">Con la expedición del Decreto 1499 de 2017 “Por medio del cual se modifica el Decreto 1083 de 2015, Decreto Único Reglamentario del Sector Función Pública, en lo relacionado con el Sistema de Gestión establecido en el artículo 133 de la Ley 1753 de 2015”, se crea un solo Sistema de Gestión y se alinea con el Sistema de Control Interno, hoy todas las entidades públicas requieren actualizar y/o implementar el Modelo Integrado de Planeación y Gestión MIPG, modelo que incorpora el Modelo Estándar de Control Interno MECI a través de la 7a dimensión del mismo.  En este marco general, el proceso de administración del riesgo es un esfuerzo conjunto entre la Alta Dirección y los servidores en todos sus niveles, ejercicio que inicia con la formulación de la política de Administración del Riesgo, la cual incluye los niveles de responsabilidad frente al seguimiento y evaluación, aspectos que deberán definirse acorde con el Esquema de Líneas de Defensa vinculado a la Dimensión 7.
Teniendo en cuenta lo anterior y dada la necesidad de las entidades frente a la estructuración de los mapas de riesgos, como herramienta fundamental frente a la gestión del riesgo, el presente formato desarrolla un esquema completo acorde con los contenidos metodológicos de la </t>
    </r>
    <r>
      <rPr>
        <b/>
        <sz val="10"/>
        <color theme="9" tint="-0.249977111117893"/>
        <rFont val="Arial Narrow"/>
        <family val="2"/>
      </rPr>
      <t>Guía para la Administración del Riesgo y el diseño de controles V5</t>
    </r>
    <r>
      <rPr>
        <sz val="10"/>
        <rFont val="Arial Narrow"/>
        <family val="2"/>
      </rPr>
      <t>. El formato cuenta con celdas parametrizadas y permite contar con los respectivos mapas de calor para riesgo inherente y riesgo residual.</t>
    </r>
  </si>
  <si>
    <r>
      <t xml:space="preserve">Antes de iniciar con el diligenciamiento de la información en la matriz, se requiere haber avanzado en el análisis del </t>
    </r>
    <r>
      <rPr>
        <b/>
        <sz val="11"/>
        <rFont val="Arial Narrow"/>
        <family val="2"/>
      </rPr>
      <t>proceso, su objetivo, alcance, actividades clave</t>
    </r>
    <r>
      <rPr>
        <sz val="11"/>
        <rFont val="Arial Narrow"/>
        <family val="2"/>
      </rPr>
      <t xml:space="preserve">, considere los lineamientos establecidos en el </t>
    </r>
    <r>
      <rPr>
        <b/>
        <sz val="11"/>
        <color theme="9" tint="-0.249977111117893"/>
        <rFont val="Arial Narrow"/>
        <family val="2"/>
      </rPr>
      <t>Paso 2: identificación del riesgo</t>
    </r>
    <r>
      <rPr>
        <sz val="11"/>
        <rFont val="Arial Narrow"/>
        <family val="2"/>
      </rPr>
      <t xml:space="preserve">, donde se explica ampliamente las bases para adelantar este análisis.
Así mismo, considere en el </t>
    </r>
    <r>
      <rPr>
        <b/>
        <sz val="11"/>
        <color theme="9" tint="-0.249977111117893"/>
        <rFont val="Arial Narrow"/>
        <family val="2"/>
      </rPr>
      <t>Paso 3: valoración del riesgo</t>
    </r>
    <r>
      <rPr>
        <sz val="11"/>
        <rFont val="Arial Narrow"/>
        <family val="2"/>
      </rPr>
      <t xml:space="preserve"> los lineamientos para definir el No. de veces que se hace la actividad con la cual se relaciona el riesgo y su impacto en términos económicos o reputacionales. En este mismo paso se analizan los controles que deben responder a los atributos de eficiencia e informativos.</t>
    </r>
  </si>
  <si>
    <t>% Probabilidad</t>
  </si>
  <si>
    <t>Riesgo</t>
  </si>
  <si>
    <t>No. Riesgo</t>
  </si>
  <si>
    <t>Nivel Probabilidad</t>
  </si>
  <si>
    <t>Resultado</t>
  </si>
  <si>
    <t>No. veces que realiza la actividad al año</t>
  </si>
  <si>
    <t xml:space="preserve">Peso del Control + Peso de la implementación </t>
  </si>
  <si>
    <t>% Probabilidad Riesgo Inherente-(% Probabilidad Riesgo Inherente*Valor Total del Control)</t>
  </si>
  <si>
    <t>% Impacto Riesgo Inherente-(% Impacto Riesgo Inherente*Valor Total del Control)</t>
  </si>
  <si>
    <t>Afecta</t>
  </si>
  <si>
    <t>Severidad 
(Nivel de Riesgo)</t>
  </si>
  <si>
    <t>Vigencia del:</t>
  </si>
  <si>
    <t>Elaboración o Actualización:</t>
  </si>
  <si>
    <t>El archivo contiene las siguientes hojas:</t>
  </si>
  <si>
    <t>El formato de fecha es: DD/MM/AAAA</t>
  </si>
  <si>
    <r>
      <t>1 INSTRUCTIVO:</t>
    </r>
    <r>
      <rPr>
        <sz val="11"/>
        <rFont val="Arial Narrow"/>
        <family val="2"/>
      </rPr>
      <t xml:space="preserve"> Identifica el contenido del archivo y su funcionalidad</t>
    </r>
  </si>
  <si>
    <t>Las hojas se encuentran protegidas para evidar dañar las formulas, para desprotegerlas no se requiere contraseña</t>
  </si>
  <si>
    <t>Se debe ingresar información solo en las celdas identificadas con color NARANJA CLARO, las demás contienen formulas de autollenado</t>
  </si>
  <si>
    <r>
      <t>2 CONTEXTO E IDENTIFICACIÓN:</t>
    </r>
    <r>
      <rPr>
        <sz val="11"/>
        <rFont val="Arial Narrow"/>
        <family val="2"/>
      </rPr>
      <t xml:space="preserve"> Se establece el Número, Descripción y Factor del riesgo</t>
    </r>
  </si>
  <si>
    <r>
      <t>5 VALORACIÓN DEL CONTROL:</t>
    </r>
    <r>
      <rPr>
        <sz val="11"/>
        <rFont val="Arial Narrow"/>
        <family val="2"/>
      </rPr>
      <t xml:space="preserve"> Se realiza la descripción y atributos del control, calcula automáticamente el Valor Total del Control, Probabilidad residual e Impacto Residual</t>
    </r>
  </si>
  <si>
    <r>
      <t>7 MAPA CALOR INHEREN Y RESIDUAL:</t>
    </r>
    <r>
      <rPr>
        <sz val="11"/>
        <rFont val="Arial Narrow"/>
        <family val="2"/>
      </rPr>
      <t xml:space="preserve"> Comparación gráfica de la ubicación de cada riesgo inherente y residual en el mapa de calor (En esta hoja no se ingresan dados)</t>
    </r>
  </si>
  <si>
    <r>
      <t>8 MAPA RIESGOS:</t>
    </r>
    <r>
      <rPr>
        <sz val="11"/>
        <rFont val="Arial Narrow"/>
        <family val="2"/>
      </rPr>
      <t xml:space="preserve"> Establece el Tratamiento, Plan de Acción, Seguimientos por parte del Líder del Proceso, Verificación por parte de segunda línea de defensa o quien haga sus veces, Verificación por parte de la Oficina de Control Interno o quien haga sus veces y el estado de la acción.</t>
    </r>
  </si>
  <si>
    <r>
      <t>6 MAPA CALOR RESIDUAL:</t>
    </r>
    <r>
      <rPr>
        <sz val="11"/>
        <rFont val="Arial Narrow"/>
        <family val="2"/>
      </rPr>
      <t xml:space="preserve"> Representación gráfica de la ubicación de cada riesgo residual en el mapa de calor (En esta hoja no se ingresan datos)</t>
    </r>
  </si>
  <si>
    <r>
      <t>4 MAPA CALOR INHERENTE:</t>
    </r>
    <r>
      <rPr>
        <sz val="11"/>
        <rFont val="Arial Narrow"/>
        <family val="2"/>
      </rPr>
      <t xml:space="preserve"> Representación gráfica de la ubicación de cada riesgo inherente en el mapa de calor (En esta hoja no se ingresan datos)</t>
    </r>
  </si>
  <si>
    <r>
      <t>9 RIESGO DEL PROCESO:</t>
    </r>
    <r>
      <rPr>
        <sz val="11"/>
        <rFont val="Arial Narrow"/>
        <family val="2"/>
      </rPr>
      <t xml:space="preserve"> Calcula el nivel de riesgo del proceso (En esta hoja no se ingresan datos)</t>
    </r>
  </si>
  <si>
    <r>
      <t>10 CONTROL DE CAMBIOS:</t>
    </r>
    <r>
      <rPr>
        <sz val="11"/>
        <rFont val="Arial Narrow"/>
        <family val="2"/>
      </rPr>
      <t xml:space="preserve"> En ella se debe registrar los cambios al formato y al contenido del mismo</t>
    </r>
  </si>
  <si>
    <r>
      <t>11 FORMULAS:</t>
    </r>
    <r>
      <rPr>
        <sz val="11"/>
        <rFont val="Arial Narrow"/>
        <family val="2"/>
      </rPr>
      <t xml:space="preserve"> La información que contiene se utiliza para realizar operaciones en las demás hojas (En esta hoja no se ingresan datos)</t>
    </r>
  </si>
  <si>
    <t>Objetivo del Proceso</t>
  </si>
  <si>
    <t>No. de Riesgo
(Mismo consecutivo para toda la entidad)</t>
  </si>
  <si>
    <t>No. de Riesgo</t>
  </si>
  <si>
    <t xml:space="preserve">¿CÓMO?
CAUSA INMEDIATA </t>
  </si>
  <si>
    <r>
      <t xml:space="preserve">Circunstancias bajo las cuales se presenta el riesgo, es la situación más evidente frente al riesgo, redacte de la forma más concreta posible.
(Iniciar con la palabra </t>
    </r>
    <r>
      <rPr>
        <b/>
        <sz val="9"/>
        <rFont val="Arial Narrow"/>
        <family val="2"/>
      </rPr>
      <t>por</t>
    </r>
    <r>
      <rPr>
        <sz val="9"/>
        <rFont val="Arial Narrow"/>
        <family val="2"/>
      </rPr>
      <t>)</t>
    </r>
  </si>
  <si>
    <t>¿PORQUÉ?
CAUSA RAÍZ</t>
  </si>
  <si>
    <r>
      <t xml:space="preserve">Causa  principal  o básica, corresponde a las razones por la cuales se puede presentar  el riesgo, redacte de la forma más concreta posible.
(Iniciar </t>
    </r>
    <r>
      <rPr>
        <b/>
        <sz val="9"/>
        <rFont val="Arial Narrow"/>
        <family val="2"/>
      </rPr>
      <t>con debido a</t>
    </r>
    <r>
      <rPr>
        <sz val="9"/>
        <rFont val="Arial Narrow"/>
        <family val="2"/>
      </rPr>
      <t>)</t>
    </r>
  </si>
  <si>
    <r>
      <t xml:space="preserve">Consolida o resume los análisis sobre impacto + causa inmediata + causa raíz, permitiendo contar con una redacción clara y concreta del riesgo indentificado. Tenga en cuenta la estructura de alto nivel establecida en al guía, inicia con </t>
    </r>
    <r>
      <rPr>
        <b/>
        <sz val="9"/>
        <color theme="9" tint="-0.249977111117893"/>
        <rFont val="Arial Narrow"/>
        <family val="2"/>
      </rPr>
      <t>POSIBILIDAD DE + Impacto para la entidad (Qué) + Causa Inmediata (Cómo) + Causa Raíz (Por qué)</t>
    </r>
    <r>
      <rPr>
        <sz val="9"/>
        <rFont val="Arial Narrow"/>
        <family val="2"/>
      </rPr>
      <t xml:space="preserve"> 
(Se genera automáticamente)</t>
    </r>
  </si>
  <si>
    <t>FACTOR DEL RIESGO / TIPO</t>
  </si>
  <si>
    <t>Seleccione de la lista desplegable entre las opiciones:
A_Ejecución_y_Administración_de_procesos
B_Fraude_Externo
C_Fraude_Interno
D_Fallas_Tecnológicas
E_Relaciones_Laborales
F_Usuarios_Productos_y_Prácticas_Organizacionales
G_Daños_Activos_Físicos</t>
  </si>
  <si>
    <t>FACTOR DEL RIESGO / SELECCIONE FUENTE GENERADORA DEL EVENTO PARA TIPO E,F,G</t>
  </si>
  <si>
    <r>
      <rPr>
        <b/>
        <sz val="9"/>
        <rFont val="Arial Narrow"/>
        <family val="2"/>
      </rPr>
      <t>Si en TIPO seleccioneó las opiciones:</t>
    </r>
    <r>
      <rPr>
        <sz val="9"/>
        <rFont val="Arial Narrow"/>
        <family val="2"/>
      </rPr>
      <t xml:space="preserve">
E_Relaciones_Laborales
F_Usuarios_Productos_y_Prácticas_Organizacionales
G_Daños_Activos_Físicos
</t>
    </r>
    <r>
      <rPr>
        <b/>
        <sz val="9"/>
        <rFont val="Arial Narrow"/>
        <family val="2"/>
      </rPr>
      <t>Debe definir la fuente generadora de la lista desplegable</t>
    </r>
  </si>
  <si>
    <t>Se rellena automáticamente según lo seleccinado de FACTOR DEL RIESGO</t>
  </si>
  <si>
    <t>Analice las consecuencias que puede ocasionar a la organización la materialización del riesgo, Seleccione de la lista desplegable entre: 
Posibilidad de pérdida Económica
Posibilidad de pérdida Reputacional
Posibilidad de pérdida Económica y Reputacional</t>
  </si>
  <si>
    <t>Fecha en la que realiza el diligenciamiento o actualización del mapa de riesgos, formato (DD/MM/AAAA)</t>
  </si>
  <si>
    <t>Vigencia del Al:</t>
  </si>
  <si>
    <t>Vigencia que tiene el mapa de riesgos fecha inicio fecha final, formato (DD/MM/AAAA)</t>
  </si>
  <si>
    <t xml:space="preserve">3 PROBABIL E IMPACTO INHERENTE: </t>
  </si>
  <si>
    <r>
      <t xml:space="preserve">Defina el número de veces que se ejecuta la actividad durante el año, (Recuerde la probabilidad e ocurrencia del riesgo se define como el No. de veces que se pasa por el punto de riesgo en el periodo de 1 año). La matriz automáticamente hará el cálculo para el nivel de probabilidad inherente.
</t>
    </r>
    <r>
      <rPr>
        <b/>
        <sz val="9"/>
        <rFont val="Arial Narrow"/>
        <family val="2"/>
      </rPr>
      <t>La matriz calcula automáticamente:</t>
    </r>
    <r>
      <rPr>
        <sz val="9"/>
        <rFont val="Arial Narrow"/>
        <family val="2"/>
      </rPr>
      <t xml:space="preserve">
Frecuencia de la Actividad
% Probabilidad
Nivel Probabilidad
</t>
    </r>
  </si>
  <si>
    <t>Resultado / Porcentaje de Impacto / Nivel de Impacto</t>
  </si>
  <si>
    <t>Se calcula automáticamente según la información de afectación económica y reputacional</t>
  </si>
  <si>
    <t>Debe seleccionar de lista desplegable entre:
Preventivo
Detectivo
Correctivo</t>
  </si>
  <si>
    <t>Se calcula automáticamente según lo seleccionado en Implementación
Manual
Automático</t>
  </si>
  <si>
    <t>Se calcula automáticamente según lo seleccionado en Tipo de Control
Preventivo: 25 %
Detectivo: 15 %
Correctivo: 10 %</t>
  </si>
  <si>
    <t>Debe seleccionar de lista desplegable entre:
Automático: 25 %
Manual: 15 %</t>
  </si>
  <si>
    <t>Se calcula automáticamente:
Peso del Control + Peso de la implementación</t>
  </si>
  <si>
    <t>Se calcula automáticamente:
% Probabilidad Riesgo Inherente-(% Probabilidad Riesgo Inherente*Valor Total del Control)</t>
  </si>
  <si>
    <t>Debe seleccionar de listas desplegables
Documentación: Documentado - Sin Documentar
Frecuencia: Continua - Aleatoria
Evidencia: Con registro - Sin registro</t>
  </si>
  <si>
    <t>Se calcula automáticamente según CALIFICACIÓN RIESGO RESIDUAL / PROBABILIDAD E IMPACTO</t>
  </si>
  <si>
    <t>Se calcula automáticamente según SEVERIDAD (NIVEL DE RIESGO):
Extremo, Alto, Moderado: Reducir, mitigar, Transferir, Evitar
Bajo: Aceptar</t>
  </si>
  <si>
    <t>Se calcula automáticamente según Tratamiento
Reducir, mitigar, Transferir, Evitar: Requiere plan de acción
Aceptar: No requiere plan de acción</t>
  </si>
  <si>
    <t xml:space="preserve">Plan de Acción
Descripción de la Acción, basado en el análisis de causas
Responsable (Cargo)
Fecha de Inicio
Fecha de Finalización
</t>
  </si>
  <si>
    <t>Utilice la lista de despligue que se encuentra parametrizada, le aparecerán las opciones:
Sin Iniciar, En proceso, Cerrado,
la selección en este caso dependerá de las acciones del plan que se hayan establecido en cada caso.</t>
  </si>
  <si>
    <t>Realizar descripción de los seguimientos por parte del proceso</t>
  </si>
  <si>
    <t>Verificación por parte de segunda línea de defensa o quien haga sus veces (Fecha y Descripción)</t>
  </si>
  <si>
    <t>Realizar descripción de las verificaciones de la segunda línea de defensa</t>
  </si>
  <si>
    <t>Verificación por parte de la Oficina de Control Interno o quien haga sus veces (Fecha y Descripción)</t>
  </si>
  <si>
    <t>Realizar descripción de las verificaciones que realiza Control Interno o quien haga sus veces.</t>
  </si>
  <si>
    <r>
      <t xml:space="preserve">Consolida o resume los análisis sobre impacto + causa inmediata + causa raíz, permitiendo contar con una redacción clara y concreta del riesgo indentificado. Tenga en cuenta la estructura de alto nivel establecida en al guía, inicia con </t>
    </r>
    <r>
      <rPr>
        <b/>
        <sz val="9"/>
        <rFont val="Arial Narrow"/>
        <family val="2"/>
      </rPr>
      <t>POSIBILIDAD DE + Impacto para la entidad (Qué) + Causa Inmediata (Cómo) + Causa Raíz (Por qué)</t>
    </r>
    <r>
      <rPr>
        <sz val="9"/>
        <rFont val="Arial Narrow"/>
        <family val="2"/>
      </rPr>
      <t xml:space="preserve"> 
(Se genera automáticamente)</t>
    </r>
  </si>
  <si>
    <r>
      <t xml:space="preserve">Recuerde que el control se define como la medida que permite reducir o mitigar un riesgo. Defina el control (es) que atacan la causa raíz del riesgo, considere la estructura explicada en la guía: </t>
    </r>
    <r>
      <rPr>
        <b/>
        <sz val="9"/>
        <rFont val="Arial Narrow"/>
        <family val="2"/>
      </rPr>
      <t>Responsable de ejecutar el control + Acción + Complemento</t>
    </r>
  </si>
  <si>
    <t>Lista de datos de la matriz:</t>
  </si>
  <si>
    <t>Hoja</t>
  </si>
  <si>
    <t>%</t>
  </si>
  <si>
    <t>Selecciona de la lista desplegable el rango de afectación económica y la matriz calcula:
%
Nivel</t>
  </si>
  <si>
    <t>Selecciona de la lista desplegable el rango de afectación reputacional y la matriz calcula:
%
Nivel</t>
  </si>
  <si>
    <t>Posibilidad de pérdida Reputacional y Económica</t>
  </si>
  <si>
    <t>Descripción del control</t>
  </si>
  <si>
    <t>Probabilidad residual Final</t>
  </si>
  <si>
    <t>Impacto Residual Final</t>
  </si>
  <si>
    <t>NIVEL</t>
  </si>
  <si>
    <t>% MIN</t>
  </si>
  <si>
    <t>% MAX</t>
  </si>
  <si>
    <t>Responsable
(Cargo y/o Aplicativo)</t>
  </si>
  <si>
    <t>Archivo creado por:</t>
  </si>
  <si>
    <t>Gobernación del Meta - 
Secretaría Administrativa - 
Gerencia de Desarrollo Organizacional</t>
  </si>
  <si>
    <t>Definición del Tratamiento</t>
  </si>
  <si>
    <t>Reducir_Mitigar</t>
  </si>
  <si>
    <t>Redicir_Transferir</t>
  </si>
  <si>
    <t>Reducir_mitigar_Transferir_Evitar</t>
  </si>
  <si>
    <t>Esta hoja se utiliza para realizar cálculos en las demás, en ella no se ingresan datos</t>
  </si>
  <si>
    <t xml:space="preserve">Determine el tratamiento a seguir 
</t>
  </si>
  <si>
    <t>HOSPITAL UNIVERSITARIO DEPARTAMENTAL DE NARIÑO</t>
  </si>
  <si>
    <t>Mantener controles que se vienen trabajando</t>
  </si>
  <si>
    <t>GESTIÓN FINANCIERA</t>
  </si>
  <si>
    <t>por copagos o cuotas moderadoras en alimentación de la factura sin cancelar,</t>
  </si>
  <si>
    <t>debido a la falta de conciencia de ingreso de recursos de la institución por parte de personal  y también la amistad o familiarización con los usuarios</t>
  </si>
  <si>
    <t xml:space="preserve">por inconsistencia en la verificación de derechos, </t>
  </si>
  <si>
    <t>debido a las autorizaciones sin control por parte de la EPS</t>
  </si>
  <si>
    <t xml:space="preserve">por insuficiencia en radicación de facturación, </t>
  </si>
  <si>
    <t xml:space="preserve"> debido a deficiencia en los procesos de admisión del usuario  e inoportunidad en el cargue de servicios por parte del personal asistencial.</t>
  </si>
  <si>
    <t xml:space="preserve">por ausencia de control de ingresos abiertos, </t>
  </si>
  <si>
    <t>debido a insuficiencia en la identificación del responsable del servicio, falta de control de los egresos hospitalarios y ambulatorios, insuficiencia en identificación de la entidad responsable de pago, inoportunidad de actividades de la parte asistencial en el cargue materias osteosíntesis, carencia en el registro de los procedimientos quirúrgicos.</t>
  </si>
  <si>
    <t>por anulación y/o modificación de facturas,</t>
  </si>
  <si>
    <t>debido a error en la parte asistencial por modificación de actividades diarias, devolución de medicamentos por no aplicación de estos, inasistencia a las consultas programadas por parte de usuarios, cancelación de agendas por parte de especialistas, corrección de digitación por la parte administrativa en el cargue de procedimientos.</t>
  </si>
  <si>
    <t xml:space="preserve">por insuficiencia en la depuración contable permanente y sostenible para reflejar la realidad financiera, económica y social conforme a la normatividad contable vigente, </t>
  </si>
  <si>
    <t>debido a  desconocimiento de la Ley 1797 de 2016, Resolución 6066 del 2016  y demás normatividad relacionada con la depuración contable permanente y sostenible, ausencia en la verificación y conciliación de saldos por parte de los responsables de la información, y también por no promover por parte del Comité Técnico de Sostenibilidad Contable la depuración permanente en todos los subprocesos de  la Institución</t>
  </si>
  <si>
    <t>por indisponibilidad en el costeo de los servicios ofertados por el HUDN,</t>
  </si>
  <si>
    <t xml:space="preserve">debido a indisponibilidad tecnologica que permite realizar calculo de costeos, ausencia  de apoyo en el área asistencial y tecnologia que no se haya prestado y se requiera contratar, </t>
  </si>
  <si>
    <t xml:space="preserve">por debilidad en la información de los costos generada por los diferentes procesos, </t>
  </si>
  <si>
    <t xml:space="preserve">debido a inconsistencia en la información que hace interfaz por registro errado y /o parametros inadecuados desde otros modulos y deficiencia en capacitación a usuarios del sistema. </t>
  </si>
  <si>
    <t xml:space="preserve">por bajo nivel de liquidez, </t>
  </si>
  <si>
    <t xml:space="preserve">debido a la demora en pagos de EPS, bajo recaudo de cartera y alto índice de cuentas por pagar </t>
  </si>
  <si>
    <t>por inconsistencias en arqueo,</t>
  </si>
  <si>
    <t>debido a errores humanos, fallas en el sistema y jineteo.</t>
  </si>
  <si>
    <t>M1 - R1</t>
  </si>
  <si>
    <t>M2 - R2</t>
  </si>
  <si>
    <t>M1 - R2</t>
  </si>
  <si>
    <t>M1 - R3</t>
  </si>
  <si>
    <t>M1 - R4</t>
  </si>
  <si>
    <t>M1 - R5</t>
  </si>
  <si>
    <t>M1 - R6</t>
  </si>
  <si>
    <t>M1 - R7</t>
  </si>
  <si>
    <t>M1 - R8</t>
  </si>
  <si>
    <t>M1 - R9</t>
  </si>
  <si>
    <t>M1 - R10</t>
  </si>
  <si>
    <t>M2 - R1</t>
  </si>
  <si>
    <t>M2 - R3</t>
  </si>
  <si>
    <t>M2 - R4</t>
  </si>
  <si>
    <t>M2 - R5</t>
  </si>
  <si>
    <t>M2 - R6</t>
  </si>
  <si>
    <t>M2 - R7</t>
  </si>
  <si>
    <t>M2 - R8</t>
  </si>
  <si>
    <t>M2 - R9</t>
  </si>
  <si>
    <t>M2 - R10</t>
  </si>
  <si>
    <t>Planear, coordinar, ejecutar, controlar y gestionar, los recursos financieros, mediante la facturación, cobro, recaudo de la producción misional y cumplimiento de los pagos por pasivos generados, presupuestando oportunamente y construyendo estados financieros confiables para la toma de decisiones a la alta dirección del hospital, dando cumplimiento a la normatividad relacionada vigente y auditorias pertinentes, mediante el uso de recursos eficiente y eficazmente.</t>
  </si>
  <si>
    <t xml:space="preserve">por introducción de recursos de narcotráfico y terrorismo en la organización, </t>
  </si>
  <si>
    <t>debido a fallas en el proceso SARLAFT.</t>
  </si>
  <si>
    <t>debido a carencia en la verificación y conciliación de saldos por parte de los responsables de la información, Desconocimiento de la Ley 1797 de 2016 ,Resolución 6066 del 2016  y demás normatividad relacionada con la depuración contable permanente y sostenible, No promover por parte del Comité Técnico de Sostenibilidad Contable la depuración permanente en todos los subprocesos de la Institución.</t>
  </si>
  <si>
    <t xml:space="preserve">por inoportunidad en la información suministrada por parte de las áreas respectivas, </t>
  </si>
  <si>
    <t>debido a Desconocimiento de los procesos y del sistema DGH, Ausencia de planeación en procesos administrativos que retardan la entrega y registro de  información oportunamente, Omisión en los procesos de registro y trámite de la información por parte de los responsables.</t>
  </si>
  <si>
    <t>por inconsistencias generadas por el sistema de información dinámica gerencial en el registro de información financiera,</t>
  </si>
  <si>
    <t>debido a Diferencias en la información entre los diferentes módulos, Errores en la parametrizacion del sistema DGH, Insuficiente acompañamiento y asistencia de parte del proveedor del Software, Carencia de capacitación específica a los usuarios  y capacitación integral del sistema DGH al subproceso de contabilidad quien consolida  la información, Concentración del conocimiento del sistema en una sola persona.</t>
  </si>
  <si>
    <t>por presentación incorrecta y/o inoportuna de las declaraciones tributarias y su respectivo pago,</t>
  </si>
  <si>
    <t xml:space="preserve">por inoportunidad en la presentación de informes a los entes de control, </t>
  </si>
  <si>
    <t>debido a retraso en la elaboración de los informes, fallas en los aplicativos para reportar la información, falta de conciliación de información a reportar, error en la consolidación de información por parte de responsable.</t>
  </si>
  <si>
    <t xml:space="preserve">  debido a retraso en la elaboración de las declaraciones, retraso en la revisión y firma de Revisoría Fiscal, fallas en el sistema de información de la DIAN o Alcaldía Municipal, incumplimiento en la fecha de pago de acuerdo al calendario tributario por parte de tesorería.</t>
  </si>
  <si>
    <t>por incremento en las cuentas por pagar financiadas con reconocimiento y no con recaudo,</t>
  </si>
  <si>
    <t>debido a incumplimiento de los pagos en los plazos pactados en los contratos, comprometen recursos mayores en OPS y proveedores.</t>
  </si>
  <si>
    <t xml:space="preserve">por sanción de entes de control, </t>
  </si>
  <si>
    <t>debido a la información errónea en el  reporte de recaudos por cartera y tesorería, en los rubros de ventas de servicios de cuentas por cobrar, ya que no se registran en la ejecución del sistema dinámica-net.</t>
  </si>
  <si>
    <t xml:space="preserve">por incumplimiento de la proyección de recaudo, </t>
  </si>
  <si>
    <t>debido a que las entidades no cancelan lo radicado y la liquidación de entidades</t>
  </si>
  <si>
    <t>Analista de cuentas médicas,</t>
  </si>
  <si>
    <t>revisa y liquida las atenciones prestadas frente el cobro de copagos o cuotas moderadoras</t>
  </si>
  <si>
    <t xml:space="preserve"> que se deben realizar dentro de cada atención o ingreso.</t>
  </si>
  <si>
    <t>Facturación central,</t>
  </si>
  <si>
    <t>antes de despachar a la entidad responsable de pago</t>
  </si>
  <si>
    <t xml:space="preserve">Realiza filtro de auditoria de la factura </t>
  </si>
  <si>
    <t xml:space="preserve">Auxiliares de facturación, </t>
  </si>
  <si>
    <t xml:space="preserve"> realizan permanentemente verificación en las bases y/o plataformas de las aseguradoras, ADRES, PPNA y por audio.</t>
  </si>
  <si>
    <t xml:space="preserve"> De igual manera realizan el proceso de admisiones y autorizaciones en las áreas de Urgencias, Ginecología y Servicios Ambulatorios. 
Evidencias. FRFAC-009 CÓDIGOS DE AUTORIZACIÓN VÍA TELEFONICA ERP</t>
  </si>
  <si>
    <t>Coordinación de facturación,</t>
  </si>
  <si>
    <t>realiza revisión del reporte generado</t>
  </si>
  <si>
    <t>del radicador institucional.</t>
  </si>
  <si>
    <t xml:space="preserve">Analista de cuentas médicas, </t>
  </si>
  <si>
    <t xml:space="preserve">debe entregar las facturas a central de facturación de manera diaria </t>
  </si>
  <si>
    <t>posterior a su liquidación.</t>
  </si>
  <si>
    <t xml:space="preserve">Coordinación de facturación y financiera, </t>
  </si>
  <si>
    <t xml:space="preserve">son responsables de generar control diario </t>
  </si>
  <si>
    <t>de ingresos abiertos por cada subproceso</t>
  </si>
  <si>
    <t>Grupo de monitores,</t>
  </si>
  <si>
    <t xml:space="preserve"> realizan retroalimentación permanente</t>
  </si>
  <si>
    <t xml:space="preserve"> con personal asistencial.</t>
  </si>
  <si>
    <t xml:space="preserve">Coordinación financiera, </t>
  </si>
  <si>
    <t xml:space="preserve">realiza conciliación mensual </t>
  </si>
  <si>
    <t xml:space="preserve">entre facturación, cartera y contabilidad </t>
  </si>
  <si>
    <t xml:space="preserve">Líderes de los diferentes procesos de conciliación entre áreas,   </t>
  </si>
  <si>
    <t xml:space="preserve">concilian saldos mensualmente de los diferentes módulos, </t>
  </si>
  <si>
    <t>con el fin de realizar los ajustes correspondientes a los que hubiera lugar a través de las actas de conciliación.</t>
  </si>
  <si>
    <t>Profesional universitario de costos,</t>
  </si>
  <si>
    <t xml:space="preserve">realiza visita al área asistencial cada que haya demanda de solicitud de tecnologia, </t>
  </si>
  <si>
    <t xml:space="preserve"> con el fin de trabajar conjuntamente en los dos items basicos (mano de obra y suministros)</t>
  </si>
  <si>
    <t>controla que el costo este bien generado</t>
  </si>
  <si>
    <t xml:space="preserve"> por medio de comparativos de referentes tarifarios.</t>
  </si>
  <si>
    <t xml:space="preserve">Los líderes de procesos, </t>
  </si>
  <si>
    <t xml:space="preserve">comparan los resultados obtenidos en valores de mano de obra, gasto general y suministros entre los módulos, </t>
  </si>
  <si>
    <t>con el fin de identificar si la interfaz de la información es igual en los módulos. En caso de presentarse diferencias en afectación al módulo de costos se procede a buscar origen de las mismas con el soporte del ingeniero de finanzas mediante el documento de conciliación realizado.</t>
  </si>
  <si>
    <t xml:space="preserve">Tesorero general, </t>
  </si>
  <si>
    <t xml:space="preserve">realiza el arqueo diario a caja general, arqueo periódico a fondos fijos, auditoría de CIG y arqueo de contabilidad, </t>
  </si>
  <si>
    <t xml:space="preserve"> el cual se realiza diariamente con el fin de recolectar el dinero para alistar las consignaciones en el banco a través del listado de dinámica gerencial. Lo anterior permite la toma de decisiones financieras acertadas.</t>
  </si>
  <si>
    <t>Coordinador de gestión financiera</t>
  </si>
  <si>
    <t>Realizar revisión del reporte generado del radicador institucional.</t>
  </si>
  <si>
    <t>Controlar ingresos abiertos por cada subproceso y retroalimentar permanentemente al personal asistencial.</t>
  </si>
  <si>
    <t xml:space="preserve">Dar cumplimiento a la conciliación mensual entre facturación, cartera y contabilidad </t>
  </si>
  <si>
    <t>Responsable del área de tesorería en conjunto con el asesor de la Oficina de Planeación</t>
  </si>
  <si>
    <t>generan acta 14112019 de reportes para SARLAFT, los 5 primeros días de cada mes tesorería envía al asesor de la Oficina de Planeación el formulario único de conocimiento SARLAFT (FRTES-011) de los pagos en efectivo por montos superiores a 5 millones por usuario,</t>
  </si>
  <si>
    <t xml:space="preserve"> en caso de no enviar dichos reportes acarrearía investigación para el responsable del proceso.</t>
  </si>
  <si>
    <t xml:space="preserve">Profesionales de contabilidad, </t>
  </si>
  <si>
    <t>generan la solicitud mediante correo electrónico a los diferentes subprocesos responsables de suministrar la información,</t>
  </si>
  <si>
    <t xml:space="preserve"> con el fin de verificar que toda la información quede registrada.</t>
  </si>
  <si>
    <t xml:space="preserve">Profesional de contabilidad, </t>
  </si>
  <si>
    <t>con el fin de actualizar los conocimientos.</t>
  </si>
  <si>
    <t>solicitará a gerencia cuando sea necesario la autorización para las diferentes capacitaciones ya sean virtuales o presenciales,</t>
  </si>
  <si>
    <t>Profesional de contabilidad,</t>
  </si>
  <si>
    <t xml:space="preserve">mensualmente verifica: procedimientos de pago de impuestos, cumplimiento del calendario tributario, seguimiento al proceso de presentación, revisión y pago de los impuestos. </t>
  </si>
  <si>
    <t>Teniendo en cuenta los registros en el sistema relacionados con el procedimiento de impuestos, preparando declaraciones tributarias para presentación y pago de acuerdo al calendario tributario basándose en la normatividad vigente.</t>
  </si>
  <si>
    <t xml:space="preserve"> presenta informes a los diferentes entes de control de acuerdo al cronograma (mensual, trimestral y anual), realizando verificación y conciliación de la información en los informes respectivos para la presentación oportuna a los diferentes entes de control;</t>
  </si>
  <si>
    <t xml:space="preserve"> con el fin de dar cumplimiento y evitar sanciones a la entidad.</t>
  </si>
  <si>
    <t xml:space="preserve"> realiza revisión previa al envió definitivo del informe a los entes de control, </t>
  </si>
  <si>
    <t>con el fin evitar errores que podrían generar sanciones.</t>
  </si>
  <si>
    <t xml:space="preserve">Abogado encargado de área de Cartera, </t>
  </si>
  <si>
    <t>realiza derechos de petición cuando no se recibe respuesta los cuales llevan a tutela y demandas,</t>
  </si>
  <si>
    <t>con el fin de recaudar dineros adeudados por las EPS.</t>
  </si>
  <si>
    <t>Personal de cartera,</t>
  </si>
  <si>
    <t xml:space="preserve"> presenta Informes de gestión de manera mensual al profesional especializado de recursos financieros,</t>
  </si>
  <si>
    <t>con el fin de que se conozca el recaudo mensual y la gestión del área a través de reuniones periódicas de cartera, facturación y glosas.</t>
  </si>
  <si>
    <t>Facturación, contabilidad, cartera y los demás subprocesos,</t>
  </si>
  <si>
    <t xml:space="preserve"> presentan al comité de sostenibilidad contable fichas técnicas de facturas depuradas que ya no se pueden cobrar,</t>
  </si>
  <si>
    <t>con el fin de depurar la cartera y depurar datos contables.</t>
  </si>
  <si>
    <t>Profesional Universitario de Tesorería,</t>
  </si>
  <si>
    <t>revisa flujo efectivo, boletín de tesorería, conciliación de recaudo y listado de proveedores de tesorería,</t>
  </si>
  <si>
    <t xml:space="preserve">con el fin de analizar el flujo y obligaciones que se van a respaldar, permitiendo la tomar de decisiones financieras.     </t>
  </si>
  <si>
    <t>por incumplimiento a los cambios normativos,</t>
  </si>
  <si>
    <t>debido a costos de actualización elevados, poco accesibles a los funcionarios y dificultad en la asistencia a capacitaciones externas debido a los horarios y compromisos laborales.</t>
  </si>
  <si>
    <t>Comité de sostenibilidad contable,</t>
  </si>
  <si>
    <t>evalúa y aprueba las fichas técnicas para depuración presentadas por los diferentes subprocesos,</t>
  </si>
  <si>
    <t>con el fin de tener razonabilidad en las cifras de los estados financieros.</t>
  </si>
  <si>
    <t>Profesionales de contabilidad,</t>
  </si>
  <si>
    <t>realizan conciliación con los diferentes módulos del sistema de información,</t>
  </si>
  <si>
    <t>con el fin de identificar posibles diferencias, su origen y realizar los ajustes correspondientes.</t>
  </si>
  <si>
    <t>reporta al área de sistemas las inconsistencias y/o solicitudes referentes al sistema de información DGH,</t>
  </si>
  <si>
    <t xml:space="preserve">con el fin de corregir los problemas presentados con apoyo del proveedor del software. </t>
  </si>
  <si>
    <t>Profesional Universitario de presupuesto,</t>
  </si>
  <si>
    <t>realiza conciliación de RP  el último trimestre del año y envía oficios de advertencias a las diferentes áreas,</t>
  </si>
  <si>
    <t>con el fin de que se disminuyan las cuentas por pagar, y cuando existan saldos se elaboren las respectivas actas de liquidación para que los saldos a favor del hospital puedan ser liberados en presupuesta oportunamente.</t>
  </si>
  <si>
    <t>Responsables de tesorería y cartera,</t>
  </si>
  <si>
    <t xml:space="preserve"> elaboran la conciliación de recaudos mensualmente,</t>
  </si>
  <si>
    <t>con el fin de registrar la ejecución mensual de ingresos.</t>
  </si>
  <si>
    <t>SEGUIMIENTO CTRL 1. 
Antes que el facturador genere la salida, atención al usuario ya ha hecho acercamiento con el paciente, informando si tiene nivel 2 copago, beneficiario, cuota moderadora, o copago. Posterior, analista de HC, informa al paciente, valor que tiene que pagar y porque lo tiene que pagar
Evidencia: APP Facturación digital (tiempos de entrega y elaboración de cada actividad) y radicador institucional
SEGUIMIENTO CTRL 2.
Facturador revisa cuentas ya liquidadas, soporte de HC, auditar las cuentas, en caso de evidenciar algún error lo devuelve, de lo contrario pasa despacho con la entidad.
Evidencia: app radicador institucional</t>
  </si>
  <si>
    <t>Cumple efectivamente con el control propuesto, como evidencia se tiene el formato FRFAC-009 "códigos de autorización vía telefónica ERP" y la aplicación de facturación digital</t>
  </si>
  <si>
    <t>SEGUIMIENTO CTRL 1.
Cumple efectivamente con el control propuesto.
Evidencia: radicador institucional 
En cuanto al plan de acción, se extrae información que está en central, no se ha despachado desde facturación y está pendiente por despachar.
SEGUIMIENTO CTRL 2.
Realizan verificación, en cuanto que lo que se encuentre radicado este en central y viceversa
Evidencia: radicador institucional</t>
  </si>
  <si>
    <t>SEGUIMIENTO CTRL 1.
Se genera reporte de DGH, facturación central para que custodie factura, también dos veces al mes se les hace seguimiento a facturadores, teniendo en cuenta que no se le firma certificación o que no estén justificados a contratistas y semanalmente realizan seguimiento desde central a facturadores que estén a su cargo y que aún no hayan liquidado.
Evidencia: certificaciones de contratistas, correos electrónicos de envíos a central y facturadores. 
En cuanto al plan de acción, se debe tener en cuenta que en los últimos dos años los ingresos abiertos han bajado, en comparación con años anteriores.
SEGUIMIENTO CTRL 2.
Se cumple con el plan de acción, teniendo en cuenta que cada vez que ingresa personal nuevo o cuando se encuentran inconsistencias con el personal asistencial se capacita en el buen registro de información en HC y buen cargue de factura.
Evidencia: actas capacitaciones, llamados de atención.</t>
  </si>
  <si>
    <t>Con el fin de disminuir la anulación de facturas antes se tenían 10 personas realizando esta actividad y ahora únicamente hay 3 autorizados. Para esto se controla los valores que hay en presupuesto, contabilidad y facturación, así: en contabilidad y facturación, se registran tres estados de factura (liquidada, ingreso abierto paciente egresado, pacientes acostados), y en presupuesto  llega la factura liquidada.
Esto también se puede evidenciar en la rendición de informes, en cuanto presupuesto no tenga mayor valor que facturación y contabilidad 
Evidencia: datos reflejados en cada subproceso. (Contabilidad: cuenta 4312, facturación: producción del mes, y presupuesto: venta de servicios)</t>
  </si>
  <si>
    <t>SEGUIMIENTO CTRL 1.
Se realiza revisión de datos con facturación, contabilidad y presupuesto constantemente.
SEGUIMIENTO CTRL 2.
Se da cumplimiento, actas de comité de sostenibilidad contable, con reuniones bimensuales y/o cuando se requiera</t>
  </si>
  <si>
    <t>SEGUIMIENTO CTRL 1.
Profesional de costos, visita a las diferentes áreas cada que haya demanda, visita al coordinador, o quien lo designe, para tratar dos ítems básicos de mano de obra y suministros
Evidencia: Software SINERGIA.
SEGUIMIENTO CTRL 2.
Se da cumplimiento control descrito. Como evidencia se tiene el comparativo en Excel  de Software contra referente.</t>
  </si>
  <si>
    <t>Mensualmente se cierra costos, se procede a hacer la comparación de la información y se realiza formato de conciliación. 
Evidencia: formato de conciliación diligenciado.</t>
  </si>
  <si>
    <t>Se le realiza seguimiento diariamente, revisando el boletín de tesorería para verificación de recaudo.
Mensualmente revisa conciliación de recaudos para analizar con que recursos cuenta la entidad y el listado de proveedores para revisar la cantidad monetaria se tiene para cancelar a proveedores dependiendo del vencimiento de la factura 
Evidencia: flujo efectivo.</t>
  </si>
  <si>
    <t xml:space="preserve">Se da cumplimiento a la política contable, la cual menciona que la conciliación se debe realizar mínimo cada tres días dependiendo de la disponibilidad de transporte.
Evidencia: Listado de recibos de caja diarios.  </t>
  </si>
  <si>
    <t>Se da cumplimiento al control descrito, cuando no hay operaciones sospechosas se envía formato SARLAFT (FRTES-011) y en cado de haber transacciones se envía formato de operaciones sospechosas que lo diligencia el facturador.
Evidencia: Correo electrónico enviado al Asesor de la Oficina de Planeación</t>
  </si>
  <si>
    <t xml:space="preserve">SEGUIMIENTO CTRL 1.
Comité de sostenibilidad, se reúne periódicamente, presenta fichas técnicas, aprueban y realizan resolución de gerencia y registro en el sistema de información
Evidencia: Actas de reunión, resoluciones, fichas técnicas
SEGUIMIENTO CTRL 2.
Mensualmente realizan conciliación con los diferentes módulos. 
Evidencia: Conciliación </t>
  </si>
  <si>
    <t xml:space="preserve">SEGUIMIENTO CTRL 1.
Se les solicita a los diferentes subprocesos mediante correo electrónico suministrar la información financiera.
Evidencia: correo electrónico
SEGUIMIENTO CTRL 2.
se da cumplimiento al control descrito.
Evidencia: Resolución cierre financiero </t>
  </si>
  <si>
    <t xml:space="preserve">Cada vez que se presenten inconsistencias se le reporta vía correo electrónico para dar solución al problema presentado. </t>
  </si>
  <si>
    <t>La última solicitud para capacitaicón fue en septiembre del 2023, la cual fue aprobada. fue en Bogotá, sobre finanzas publicas
Evidencia: Certificado de asistencia.</t>
  </si>
  <si>
    <t>De acuerdo al calendario tributario tanto municipal, nacional, departamental, se entrega las declaraciones tributarias a tesorería para respectivo pago. 
Evidencias: declaraciones</t>
  </si>
  <si>
    <t xml:space="preserve">SEGUIMIENTO CTRL 1. 
Se da cumplimiento al control descrito. 
Evidencia: pantallazos de plataforma correspondientes
SEGUIMIENTO CTRL 2.
SEG: Se da cumplimiento al control descrito. </t>
  </si>
  <si>
    <t>Se realiza trimestralmente las conciliaciones de RP debidamente firmadas con los supervisores de contratos. 
Evidencia: conciliación firmada en físico.
Es de anotar que el control de gasto no le corresponde a presupuesto, es de nivel directivo. Ha presupuesto le corresponde estar informando la ejecución de los rubros, y si dado un caso so requiere adicionar un rubro se hace con permiso de Subgerencia Administrativa y Financiera. cuya legalización se confirma con la resolución de traslado que es firmada por le gerencia.</t>
  </si>
  <si>
    <t>Mensualmente se elabora la conciliación de recaudo entre tesorería y cartera, la cual consiste en realizar seguimiento al recaudo proyectado. 
Evidencia: Conciliación.</t>
  </si>
  <si>
    <t>SEGUIMIENTO CTRL 1.
Se da cumplimiento al control descrito.
Evidencia: actas de conciliación dependiendo de la gestión para promover mesas de conciliación bien sea desde el hospital o citadas por el IDSN, Supersalud y Min Salud
SEGUIMIENTO CTRL 2.
Se da cumplimiento al control descrito.
Evidencia: informe de gestión mensual que presenta cartera el cual se evalúa por el coordinador financiero y se hace requerimiento según la cartera por edades promoviendo la gestión.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</si>
</sst>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1" x14ac:knownFonts="1">
    <font>
      <sz val="11"/>
      <color theme="1"/>
      <name val="Calibri"/>
      <family val="2"/>
      <scheme val="minor"/>
    </font>
    <font>
      <sz val="11"/>
      <color indexed="8"/>
      <name val="Calibri"/>
      <family val="2"/>
    </font>
    <font>
      <sz val="10"/>
      <name val="Arial"/>
      <family val="2"/>
    </font>
    <font>
      <sz val="10"/>
      <name val="Tahoma"/>
      <family val="2"/>
    </font>
    <font>
      <sz val="11"/>
      <name val="Tahoma"/>
      <family val="2"/>
    </font>
    <font>
      <b/>
      <sz val="11"/>
      <name val="Tahoma"/>
      <family val="2"/>
    </font>
    <font>
      <sz val="11"/>
      <name val="Arial"/>
      <family val="2"/>
    </font>
    <font>
      <b/>
      <sz val="12"/>
      <name val="Tahoma"/>
      <family val="2"/>
    </font>
    <font>
      <b/>
      <sz val="11"/>
      <color theme="1"/>
      <name val="Calibri"/>
      <family val="2"/>
      <scheme val="minor"/>
    </font>
    <font>
      <sz val="12"/>
      <name val="Tahoma"/>
      <family val="2"/>
    </font>
    <font>
      <sz val="10"/>
      <name val="Tahoma"/>
      <family val="2"/>
    </font>
    <font>
      <sz val="11"/>
      <name val="Tahoma"/>
      <family val="2"/>
    </font>
    <font>
      <b/>
      <sz val="11"/>
      <name val="Tahoma"/>
      <family val="2"/>
    </font>
    <font>
      <sz val="11"/>
      <name val="Arial"/>
      <family val="2"/>
    </font>
    <font>
      <b/>
      <sz val="11"/>
      <name val="Arial"/>
      <family val="2"/>
    </font>
    <font>
      <b/>
      <sz val="10"/>
      <name val="Arial"/>
      <family val="2"/>
    </font>
    <font>
      <sz val="11"/>
      <name val="Calibri"/>
      <family val="2"/>
      <scheme val="minor"/>
    </font>
    <font>
      <sz val="14"/>
      <name val="Arial"/>
      <family val="2"/>
    </font>
    <font>
      <sz val="8"/>
      <name val="Calibri"/>
      <family val="2"/>
      <scheme val="minor"/>
    </font>
    <font>
      <b/>
      <sz val="11"/>
      <name val="Calibri"/>
      <family val="2"/>
      <scheme val="minor"/>
    </font>
    <font>
      <sz val="11"/>
      <color rgb="FFFF0000"/>
      <name val="Calibri"/>
      <family val="2"/>
      <scheme val="minor"/>
    </font>
    <font>
      <sz val="16"/>
      <color theme="1"/>
      <name val="Calibri"/>
      <family val="2"/>
      <scheme val="minor"/>
    </font>
    <font>
      <b/>
      <sz val="12"/>
      <color theme="1"/>
      <name val="Arial"/>
      <family val="2"/>
    </font>
    <font>
      <sz val="12"/>
      <color theme="1"/>
      <name val="Arial"/>
      <family val="2"/>
    </font>
    <font>
      <sz val="10"/>
      <color theme="1"/>
      <name val="Arial"/>
      <family val="2"/>
    </font>
    <font>
      <sz val="10"/>
      <color rgb="FF202124"/>
      <name val="Arial"/>
      <family val="2"/>
    </font>
    <font>
      <b/>
      <sz val="10"/>
      <color theme="1"/>
      <name val="Arial"/>
      <family val="2"/>
    </font>
    <font>
      <sz val="10"/>
      <color rgb="FFFF0000"/>
      <name val="Arial"/>
      <family val="2"/>
    </font>
    <font>
      <b/>
      <sz val="10"/>
      <color rgb="FF000000"/>
      <name val="Arial"/>
      <family val="2"/>
    </font>
    <font>
      <sz val="10"/>
      <color indexed="8"/>
      <name val="Arial"/>
      <family val="2"/>
    </font>
    <font>
      <sz val="10"/>
      <color rgb="FF000000"/>
      <name val="Arial"/>
      <family val="2"/>
    </font>
    <font>
      <b/>
      <sz val="10"/>
      <color rgb="FF7030A0"/>
      <name val="Arial"/>
      <family val="2"/>
    </font>
    <font>
      <b/>
      <sz val="10"/>
      <color indexed="8"/>
      <name val="Arial"/>
      <family val="2"/>
    </font>
    <font>
      <sz val="10"/>
      <color rgb="FF7030A0"/>
      <name val="Arial"/>
      <family val="2"/>
    </font>
    <font>
      <b/>
      <sz val="10"/>
      <name val="Tahoma"/>
      <family val="2"/>
    </font>
    <font>
      <sz val="8"/>
      <name val="Arial"/>
      <family val="2"/>
    </font>
    <font>
      <b/>
      <sz val="14"/>
      <name val="Arial Narrow"/>
      <family val="2"/>
    </font>
    <font>
      <sz val="10"/>
      <name val="Arial Narrow"/>
      <family val="2"/>
    </font>
    <font>
      <b/>
      <sz val="10"/>
      <color theme="9" tint="-0.249977111117893"/>
      <name val="Arial Narrow"/>
      <family val="2"/>
    </font>
    <font>
      <b/>
      <u/>
      <sz val="11"/>
      <name val="Arial Narrow"/>
      <family val="2"/>
    </font>
    <font>
      <b/>
      <sz val="11"/>
      <name val="Arial Narrow"/>
      <family val="2"/>
    </font>
    <font>
      <sz val="11"/>
      <name val="Arial Narrow"/>
      <family val="2"/>
    </font>
    <font>
      <b/>
      <sz val="11"/>
      <color theme="9" tint="-0.249977111117893"/>
      <name val="Arial Narrow"/>
      <family val="2"/>
    </font>
    <font>
      <b/>
      <sz val="10"/>
      <name val="Arial Narrow"/>
      <family val="2"/>
    </font>
    <font>
      <sz val="12"/>
      <name val="Times New Roman"/>
      <family val="1"/>
    </font>
    <font>
      <b/>
      <sz val="9"/>
      <name val="Arial Narrow"/>
      <family val="2"/>
    </font>
    <font>
      <sz val="9"/>
      <name val="Arial Narrow"/>
      <family val="2"/>
    </font>
    <font>
      <b/>
      <sz val="9"/>
      <color theme="9" tint="-0.249977111117893"/>
      <name val="Arial Narrow"/>
      <family val="2"/>
    </font>
    <font>
      <b/>
      <sz val="8"/>
      <name val="Tahoma"/>
      <family val="2"/>
    </font>
    <font>
      <b/>
      <sz val="12"/>
      <color rgb="FFFF0000"/>
      <name val="Tahoma"/>
      <family val="2"/>
    </font>
    <font>
      <sz val="11"/>
      <color theme="1"/>
      <name val="Arial Narrow"/>
      <family val="2"/>
    </font>
  </fonts>
  <fills count="15">
    <fill>
      <patternFill patternType="none"/>
    </fill>
    <fill>
      <patternFill patternType="gray125"/>
    </fill>
    <fill>
      <patternFill patternType="solid">
        <fgColor indexed="9"/>
        <bgColor indexed="64"/>
      </patternFill>
    </fill>
    <fill>
      <patternFill patternType="solid">
        <fgColor rgb="FFFFFF00"/>
        <bgColor indexed="64"/>
      </patternFill>
    </fill>
    <fill>
      <patternFill patternType="solid">
        <fgColor theme="9" tint="0.79998168889431442"/>
        <bgColor indexed="64"/>
      </patternFill>
    </fill>
    <fill>
      <patternFill patternType="solid">
        <fgColor theme="0"/>
        <bgColor indexed="64"/>
      </patternFill>
    </fill>
    <fill>
      <patternFill patternType="solid">
        <fgColor theme="0" tint="-0.14999847407452621"/>
        <bgColor indexed="64"/>
      </patternFill>
    </fill>
    <fill>
      <patternFill patternType="solid">
        <fgColor rgb="FF00B050"/>
        <bgColor indexed="64"/>
      </patternFill>
    </fill>
    <fill>
      <patternFill patternType="solid">
        <fgColor rgb="FF92D050"/>
        <bgColor indexed="64"/>
      </patternFill>
    </fill>
    <fill>
      <patternFill patternType="solid">
        <fgColor rgb="FFFF0000"/>
        <bgColor indexed="64"/>
      </patternFill>
    </fill>
    <fill>
      <patternFill patternType="solid">
        <fgColor rgb="FFFFC000"/>
        <bgColor indexed="64"/>
      </patternFill>
    </fill>
    <fill>
      <patternFill patternType="solid">
        <fgColor rgb="FFFF6600"/>
        <bgColor indexed="64"/>
      </patternFill>
    </fill>
    <fill>
      <patternFill patternType="solid">
        <fgColor rgb="FFFFFF66"/>
        <bgColor indexed="64"/>
      </patternFill>
    </fill>
    <fill>
      <patternFill patternType="solid">
        <fgColor theme="9" tint="0.39997558519241921"/>
        <bgColor indexed="64"/>
      </patternFill>
    </fill>
    <fill>
      <patternFill patternType="solid">
        <fgColor rgb="FF00B0F0"/>
        <bgColor indexed="64"/>
      </patternFill>
    </fill>
  </fills>
  <borders count="74">
    <border>
      <left/>
      <right/>
      <top/>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top/>
      <bottom style="medium">
        <color indexed="64"/>
      </bottom>
      <diagonal/>
    </border>
    <border>
      <left style="medium">
        <color indexed="64"/>
      </left>
      <right/>
      <top style="thin">
        <color indexed="64"/>
      </top>
      <bottom/>
      <diagonal/>
    </border>
    <border>
      <left/>
      <right/>
      <top style="thin">
        <color auto="1"/>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double">
        <color indexed="64"/>
      </left>
      <right/>
      <top style="double">
        <color indexed="64"/>
      </top>
      <bottom/>
      <diagonal/>
    </border>
    <border>
      <left/>
      <right style="thin">
        <color theme="0"/>
      </right>
      <top style="double">
        <color indexed="64"/>
      </top>
      <bottom/>
      <diagonal/>
    </border>
    <border>
      <left style="thin">
        <color theme="0"/>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double">
        <color indexed="64"/>
      </right>
      <top style="hair">
        <color indexed="64"/>
      </top>
      <bottom style="hair">
        <color indexed="64"/>
      </bottom>
      <diagonal/>
    </border>
    <border>
      <left style="double">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top style="hair">
        <color indexed="64"/>
      </top>
      <bottom style="double">
        <color indexed="64"/>
      </bottom>
      <diagonal/>
    </border>
    <border>
      <left/>
      <right style="hair">
        <color indexed="64"/>
      </right>
      <top style="hair">
        <color indexed="64"/>
      </top>
      <bottom style="double">
        <color indexed="64"/>
      </bottom>
      <diagonal/>
    </border>
    <border>
      <left style="hair">
        <color indexed="64"/>
      </left>
      <right/>
      <top style="hair">
        <color indexed="64"/>
      </top>
      <bottom style="double">
        <color indexed="64"/>
      </bottom>
      <diagonal/>
    </border>
    <border>
      <left/>
      <right style="double">
        <color indexed="64"/>
      </right>
      <top style="hair">
        <color indexed="64"/>
      </top>
      <bottom style="double">
        <color indexed="64"/>
      </bottom>
      <diagonal/>
    </border>
    <border>
      <left/>
      <right style="thin">
        <color indexed="64"/>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thin">
        <color indexed="64"/>
      </bottom>
      <diagonal/>
    </border>
    <border>
      <left/>
      <right/>
      <top style="double">
        <color indexed="64"/>
      </top>
      <bottom/>
      <diagonal/>
    </border>
    <border>
      <left/>
      <right style="hair">
        <color indexed="64"/>
      </right>
      <top style="thin">
        <color indexed="64"/>
      </top>
      <bottom style="hair">
        <color indexed="64"/>
      </bottom>
      <diagonal/>
    </border>
    <border>
      <left/>
      <right/>
      <top style="hair">
        <color indexed="64"/>
      </top>
      <bottom style="hair">
        <color indexed="64"/>
      </bottom>
      <diagonal/>
    </border>
    <border>
      <left style="thin">
        <color indexed="64"/>
      </left>
      <right/>
      <top style="thin">
        <color indexed="64"/>
      </top>
      <bottom/>
      <diagonal/>
    </border>
    <border>
      <left style="dashed">
        <color theme="9" tint="-0.24994659260841701"/>
      </left>
      <right style="dashed">
        <color theme="9" tint="-0.24994659260841701"/>
      </right>
      <top style="dashed">
        <color theme="9" tint="-0.24994659260841701"/>
      </top>
      <bottom style="dashed">
        <color theme="9" tint="-0.24994659260841701"/>
      </bottom>
      <diagonal/>
    </border>
  </borders>
  <cellStyleXfs count="6">
    <xf numFmtId="0" fontId="0" fillId="0" borderId="0"/>
    <xf numFmtId="0" fontId="2" fillId="0" borderId="0"/>
    <xf numFmtId="0" fontId="2" fillId="0" borderId="0"/>
    <xf numFmtId="0" fontId="1" fillId="0" borderId="0"/>
    <xf numFmtId="0" fontId="2" fillId="0" borderId="0"/>
    <xf numFmtId="0" fontId="44" fillId="0" borderId="0"/>
  </cellStyleXfs>
  <cellXfs count="500">
    <xf numFmtId="0" fontId="0" fillId="0" borderId="0" xfId="0"/>
    <xf numFmtId="0" fontId="11" fillId="4" borderId="1" xfId="0" applyFont="1" applyFill="1" applyBorder="1" applyAlignment="1" applyProtection="1">
      <alignment horizontal="center" vertical="center" wrapText="1"/>
      <protection locked="0"/>
    </xf>
    <xf numFmtId="0" fontId="6" fillId="4" borderId="1" xfId="2" applyFont="1" applyFill="1" applyBorder="1" applyAlignment="1" applyProtection="1">
      <alignment horizontal="center" vertical="center" wrapText="1"/>
      <protection locked="0"/>
    </xf>
    <xf numFmtId="0" fontId="6" fillId="4" borderId="1" xfId="2" applyFont="1" applyFill="1" applyBorder="1" applyAlignment="1" applyProtection="1">
      <alignment horizontal="left" vertical="center" wrapText="1"/>
      <protection locked="0"/>
    </xf>
    <xf numFmtId="9" fontId="11" fillId="4" borderId="1" xfId="0" applyNumberFormat="1" applyFont="1" applyFill="1" applyBorder="1" applyAlignment="1" applyProtection="1">
      <alignment horizontal="center" vertical="center" wrapText="1"/>
      <protection locked="0"/>
    </xf>
    <xf numFmtId="0" fontId="11" fillId="4" borderId="6" xfId="0" applyFont="1" applyFill="1" applyBorder="1" applyAlignment="1" applyProtection="1">
      <alignment horizontal="center" vertical="center" wrapText="1"/>
      <protection locked="0"/>
    </xf>
    <xf numFmtId="9" fontId="11" fillId="4" borderId="6" xfId="0" applyNumberFormat="1" applyFont="1" applyFill="1" applyBorder="1" applyAlignment="1" applyProtection="1">
      <alignment horizontal="center" vertical="center" wrapText="1"/>
      <protection locked="0"/>
    </xf>
    <xf numFmtId="0" fontId="11" fillId="4" borderId="28" xfId="0" applyFont="1" applyFill="1" applyBorder="1" applyAlignment="1" applyProtection="1">
      <alignment horizontal="center" vertical="center" wrapText="1"/>
      <protection locked="0"/>
    </xf>
    <xf numFmtId="9" fontId="11" fillId="4" borderId="28" xfId="0" applyNumberFormat="1" applyFont="1" applyFill="1" applyBorder="1" applyAlignment="1" applyProtection="1">
      <alignment horizontal="center" vertical="center" wrapText="1"/>
      <protection locked="0"/>
    </xf>
    <xf numFmtId="0" fontId="3" fillId="2" borderId="0" xfId="2" applyFont="1" applyFill="1"/>
    <xf numFmtId="0" fontId="4" fillId="0" borderId="0" xfId="2" applyFont="1" applyAlignment="1">
      <alignment vertical="center" wrapText="1"/>
    </xf>
    <xf numFmtId="0" fontId="4" fillId="0" borderId="0" xfId="2" applyFont="1" applyAlignment="1">
      <alignment horizontal="justify" vertical="top" wrapText="1"/>
    </xf>
    <xf numFmtId="0" fontId="9" fillId="0" borderId="0" xfId="2" applyFont="1" applyAlignment="1">
      <alignment vertical="center" wrapText="1"/>
    </xf>
    <xf numFmtId="0" fontId="6" fillId="0" borderId="0" xfId="2" applyFont="1" applyAlignment="1">
      <alignment horizontal="center" vertical="center" wrapText="1"/>
    </xf>
    <xf numFmtId="0" fontId="17" fillId="0" borderId="0" xfId="0" applyFont="1" applyAlignment="1">
      <alignment horizontal="left" vertical="center" wrapText="1"/>
    </xf>
    <xf numFmtId="0" fontId="17" fillId="0" borderId="0" xfId="2" applyFont="1" applyAlignment="1">
      <alignment horizontal="center" vertical="center" wrapText="1"/>
    </xf>
    <xf numFmtId="0" fontId="2" fillId="0" borderId="0" xfId="0" applyFont="1" applyAlignment="1">
      <alignment vertical="center" wrapText="1"/>
    </xf>
    <xf numFmtId="0" fontId="4" fillId="2" borderId="0" xfId="2" applyFont="1" applyFill="1" applyAlignment="1">
      <alignment vertical="center" wrapText="1"/>
    </xf>
    <xf numFmtId="0" fontId="6" fillId="0" borderId="1" xfId="0" applyFont="1" applyBorder="1" applyAlignment="1" applyProtection="1">
      <alignment horizontal="left" vertical="center" wrapText="1"/>
      <protection locked="0"/>
    </xf>
    <xf numFmtId="0" fontId="14" fillId="0" borderId="1" xfId="2" applyFont="1" applyBorder="1" applyAlignment="1">
      <alignment vertical="center" wrapText="1"/>
    </xf>
    <xf numFmtId="9" fontId="2" fillId="0" borderId="0" xfId="0" applyNumberFormat="1" applyFont="1" applyAlignment="1">
      <alignment horizontal="left" vertical="center" wrapText="1"/>
    </xf>
    <xf numFmtId="9" fontId="4" fillId="0" borderId="0" xfId="2" applyNumberFormat="1" applyFont="1" applyAlignment="1">
      <alignment vertical="center" wrapText="1"/>
    </xf>
    <xf numFmtId="0" fontId="7" fillId="0" borderId="0" xfId="2" applyFont="1" applyAlignment="1">
      <alignment horizontal="center" vertical="center"/>
    </xf>
    <xf numFmtId="0" fontId="15" fillId="0" borderId="0" xfId="0" applyFont="1" applyAlignment="1">
      <alignment vertical="center" wrapText="1"/>
    </xf>
    <xf numFmtId="0" fontId="5" fillId="0" borderId="34" xfId="2" applyFont="1" applyBorder="1" applyAlignment="1">
      <alignment vertical="center" wrapText="1"/>
    </xf>
    <xf numFmtId="0" fontId="5" fillId="0" borderId="36" xfId="2" applyFont="1" applyBorder="1" applyAlignment="1">
      <alignment vertical="center" wrapText="1"/>
    </xf>
    <xf numFmtId="0" fontId="5" fillId="0" borderId="0" xfId="2" applyFont="1" applyAlignment="1">
      <alignment vertical="center" wrapText="1"/>
    </xf>
    <xf numFmtId="0" fontId="5" fillId="0" borderId="1" xfId="2" applyFont="1" applyBorder="1" applyAlignment="1">
      <alignment vertical="center" wrapText="1"/>
    </xf>
    <xf numFmtId="0" fontId="22" fillId="0" borderId="3" xfId="0" applyFont="1" applyBorder="1" applyAlignment="1">
      <alignment horizontal="center" vertical="center" wrapText="1"/>
    </xf>
    <xf numFmtId="0" fontId="22" fillId="0" borderId="1" xfId="0" applyFont="1" applyBorder="1" applyAlignment="1">
      <alignment horizontal="center" vertical="center" wrapText="1"/>
    </xf>
    <xf numFmtId="0" fontId="22" fillId="0" borderId="26" xfId="0" applyFont="1" applyBorder="1" applyAlignment="1">
      <alignment horizontal="center" vertical="center" wrapText="1"/>
    </xf>
    <xf numFmtId="0" fontId="6" fillId="0" borderId="3" xfId="2" applyFont="1" applyBorder="1" applyAlignment="1">
      <alignment horizontal="center" vertical="center" wrapText="1"/>
    </xf>
    <xf numFmtId="9" fontId="0" fillId="0" borderId="33" xfId="0" applyNumberFormat="1" applyBorder="1" applyAlignment="1">
      <alignment horizontal="center" vertical="center" wrapText="1"/>
    </xf>
    <xf numFmtId="0" fontId="23" fillId="8" borderId="3" xfId="0" applyFont="1" applyFill="1" applyBorder="1" applyAlignment="1">
      <alignment horizontal="center" vertical="center" wrapText="1"/>
    </xf>
    <xf numFmtId="0" fontId="23" fillId="0" borderId="1" xfId="0" applyFont="1" applyBorder="1" applyAlignment="1">
      <alignment vertical="center" wrapText="1"/>
    </xf>
    <xf numFmtId="9" fontId="23" fillId="0" borderId="26" xfId="0" applyNumberFormat="1" applyFont="1" applyBorder="1" applyAlignment="1">
      <alignment horizontal="center" vertical="center" wrapText="1"/>
    </xf>
    <xf numFmtId="9" fontId="23" fillId="0" borderId="1" xfId="0" applyNumberFormat="1" applyFont="1" applyBorder="1" applyAlignment="1">
      <alignment horizontal="center" vertical="center" wrapText="1"/>
    </xf>
    <xf numFmtId="0" fontId="23" fillId="0" borderId="33" xfId="0" applyFont="1" applyBorder="1" applyAlignment="1">
      <alignment vertical="center" wrapText="1"/>
    </xf>
    <xf numFmtId="0" fontId="23" fillId="7" borderId="3" xfId="0" applyFont="1" applyFill="1" applyBorder="1" applyAlignment="1">
      <alignment horizontal="center" vertical="center" wrapText="1"/>
    </xf>
    <xf numFmtId="0" fontId="23" fillId="0" borderId="1" xfId="0" applyFont="1" applyBorder="1" applyAlignment="1">
      <alignment horizontal="justify" vertical="center" wrapText="1"/>
    </xf>
    <xf numFmtId="0" fontId="23" fillId="0" borderId="26" xfId="0" applyFont="1" applyBorder="1" applyAlignment="1">
      <alignment vertical="center" wrapText="1"/>
    </xf>
    <xf numFmtId="0" fontId="23" fillId="3" borderId="3" xfId="0" applyFont="1" applyFill="1" applyBorder="1" applyAlignment="1">
      <alignment horizontal="center" vertical="center" wrapText="1"/>
    </xf>
    <xf numFmtId="0" fontId="23" fillId="10" borderId="3" xfId="0" applyFont="1" applyFill="1" applyBorder="1" applyAlignment="1">
      <alignment horizontal="center" vertical="center" wrapText="1"/>
    </xf>
    <xf numFmtId="0" fontId="23" fillId="9" borderId="3" xfId="0" applyFont="1" applyFill="1" applyBorder="1" applyAlignment="1">
      <alignment horizontal="center" vertical="center" wrapText="1"/>
    </xf>
    <xf numFmtId="0" fontId="4" fillId="0" borderId="27" xfId="2" applyFont="1" applyBorder="1" applyAlignment="1">
      <alignment vertical="center" wrapText="1"/>
    </xf>
    <xf numFmtId="0" fontId="4" fillId="0" borderId="28" xfId="2" applyFont="1" applyBorder="1" applyAlignment="1">
      <alignment vertical="center" wrapText="1"/>
    </xf>
    <xf numFmtId="0" fontId="4" fillId="0" borderId="29" xfId="2" applyFont="1" applyBorder="1" applyAlignment="1">
      <alignment vertical="center" wrapText="1"/>
    </xf>
    <xf numFmtId="0" fontId="6" fillId="0" borderId="27" xfId="2" applyFont="1" applyBorder="1" applyAlignment="1">
      <alignment horizontal="center" vertical="center" wrapText="1"/>
    </xf>
    <xf numFmtId="9" fontId="0" fillId="0" borderId="35" xfId="0" applyNumberFormat="1" applyBorder="1" applyAlignment="1">
      <alignment horizontal="center" vertical="center" wrapText="1"/>
    </xf>
    <xf numFmtId="0" fontId="4" fillId="0" borderId="0" xfId="2" applyFont="1" applyAlignment="1">
      <alignment horizontal="center" vertical="center" wrapText="1"/>
    </xf>
    <xf numFmtId="0" fontId="15" fillId="0" borderId="1" xfId="0" applyFont="1" applyBorder="1" applyAlignment="1">
      <alignment horizontal="left" vertical="center" wrapText="1"/>
    </xf>
    <xf numFmtId="0" fontId="10" fillId="2" borderId="0" xfId="2" applyFont="1" applyFill="1" applyAlignment="1">
      <alignment horizontal="center" vertical="center" wrapText="1"/>
    </xf>
    <xf numFmtId="0" fontId="15" fillId="0" borderId="0" xfId="0" applyFont="1" applyAlignment="1">
      <alignment horizontal="left" vertical="center" wrapText="1"/>
    </xf>
    <xf numFmtId="0" fontId="9" fillId="0" borderId="0" xfId="2" applyFont="1" applyAlignment="1">
      <alignment vertical="center"/>
    </xf>
    <xf numFmtId="9" fontId="9" fillId="0" borderId="0" xfId="2" applyNumberFormat="1" applyFont="1" applyAlignment="1">
      <alignment vertical="center"/>
    </xf>
    <xf numFmtId="0" fontId="11" fillId="0" borderId="0" xfId="2" applyFont="1" applyAlignment="1">
      <alignment horizontal="center" vertical="center" wrapText="1"/>
    </xf>
    <xf numFmtId="0" fontId="7" fillId="0" borderId="0" xfId="2" applyFont="1" applyAlignment="1">
      <alignment vertical="center"/>
    </xf>
    <xf numFmtId="9" fontId="7" fillId="0" borderId="0" xfId="2" applyNumberFormat="1" applyFont="1" applyAlignment="1">
      <alignment vertical="center"/>
    </xf>
    <xf numFmtId="0" fontId="10" fillId="2" borderId="0" xfId="2" applyFont="1" applyFill="1" applyAlignment="1">
      <alignment vertical="center" wrapText="1"/>
    </xf>
    <xf numFmtId="9" fontId="10" fillId="2" borderId="0" xfId="2" applyNumberFormat="1" applyFont="1" applyFill="1" applyAlignment="1">
      <alignment vertical="center" wrapText="1"/>
    </xf>
    <xf numFmtId="0" fontId="3" fillId="0" borderId="0" xfId="2" applyFont="1" applyAlignment="1">
      <alignment vertical="center" wrapText="1"/>
    </xf>
    <xf numFmtId="0" fontId="10" fillId="0" borderId="0" xfId="2" applyFont="1" applyAlignment="1">
      <alignment horizontal="center" vertical="center" wrapText="1"/>
    </xf>
    <xf numFmtId="0" fontId="5" fillId="0" borderId="5" xfId="2" applyFont="1" applyBorder="1" applyAlignment="1">
      <alignment vertical="center" wrapText="1"/>
    </xf>
    <xf numFmtId="9" fontId="5" fillId="0" borderId="5" xfId="2" applyNumberFormat="1" applyFont="1" applyBorder="1" applyAlignment="1">
      <alignment horizontal="center" vertical="center" wrapText="1"/>
    </xf>
    <xf numFmtId="9" fontId="11" fillId="0" borderId="6" xfId="0" applyNumberFormat="1" applyFont="1" applyBorder="1" applyAlignment="1">
      <alignment horizontal="center" vertical="center" wrapText="1"/>
    </xf>
    <xf numFmtId="9" fontId="11" fillId="0" borderId="1" xfId="0" applyNumberFormat="1" applyFont="1" applyBorder="1" applyAlignment="1">
      <alignment horizontal="center" vertical="center" wrapText="1"/>
    </xf>
    <xf numFmtId="9" fontId="11" fillId="0" borderId="28" xfId="0" applyNumberFormat="1" applyFont="1" applyBorder="1" applyAlignment="1">
      <alignment horizontal="center" vertical="center" wrapText="1"/>
    </xf>
    <xf numFmtId="9" fontId="11" fillId="0" borderId="0" xfId="2" applyNumberFormat="1" applyFont="1" applyAlignment="1">
      <alignment horizontal="center" vertical="center" wrapText="1"/>
    </xf>
    <xf numFmtId="0" fontId="11" fillId="0" borderId="6" xfId="2" applyFont="1" applyBorder="1" applyAlignment="1">
      <alignment horizontal="center" vertical="center" wrapText="1"/>
    </xf>
    <xf numFmtId="0" fontId="11" fillId="0" borderId="1" xfId="2" applyFont="1" applyBorder="1" applyAlignment="1">
      <alignment horizontal="center" vertical="center" wrapText="1"/>
    </xf>
    <xf numFmtId="0" fontId="11" fillId="0" borderId="28" xfId="2" applyFont="1" applyBorder="1" applyAlignment="1">
      <alignment horizontal="center" vertical="center" wrapText="1"/>
    </xf>
    <xf numFmtId="0" fontId="4" fillId="4" borderId="6" xfId="2" applyFont="1" applyFill="1" applyBorder="1" applyAlignment="1" applyProtection="1">
      <alignment horizontal="left" vertical="center" wrapText="1"/>
      <protection locked="0"/>
    </xf>
    <xf numFmtId="0" fontId="2" fillId="0" borderId="1" xfId="2" applyBorder="1" applyAlignment="1" applyProtection="1">
      <alignment horizontal="justify" vertical="center" wrapText="1"/>
      <protection locked="0"/>
    </xf>
    <xf numFmtId="0" fontId="6" fillId="5" borderId="0" xfId="2" applyFont="1" applyFill="1" applyAlignment="1">
      <alignment vertical="center" wrapText="1"/>
    </xf>
    <xf numFmtId="0" fontId="15" fillId="0" borderId="1" xfId="2" applyFont="1" applyBorder="1" applyAlignment="1">
      <alignment vertical="center"/>
    </xf>
    <xf numFmtId="0" fontId="2" fillId="2" borderId="0" xfId="2" applyFill="1"/>
    <xf numFmtId="0" fontId="2" fillId="2" borderId="0" xfId="2" applyFill="1" applyAlignment="1">
      <alignment horizontal="center" vertical="center"/>
    </xf>
    <xf numFmtId="0" fontId="15" fillId="0" borderId="0" xfId="2" applyFont="1" applyAlignment="1">
      <alignment horizontal="center" vertical="center"/>
    </xf>
    <xf numFmtId="0" fontId="15" fillId="0" borderId="0" xfId="2" applyFont="1" applyAlignment="1">
      <alignment vertical="center"/>
    </xf>
    <xf numFmtId="0" fontId="2" fillId="2" borderId="0" xfId="2" applyFill="1" applyAlignment="1">
      <alignment horizontal="center"/>
    </xf>
    <xf numFmtId="0" fontId="2" fillId="2" borderId="18" xfId="2" applyFill="1" applyBorder="1"/>
    <xf numFmtId="0" fontId="2" fillId="2" borderId="17" xfId="2" applyFill="1" applyBorder="1"/>
    <xf numFmtId="0" fontId="15" fillId="0" borderId="24" xfId="2" applyFont="1" applyBorder="1" applyAlignment="1">
      <alignment vertical="center" wrapText="1"/>
    </xf>
    <xf numFmtId="0" fontId="15" fillId="0" borderId="4" xfId="2" applyFont="1" applyBorder="1" applyAlignment="1">
      <alignment vertical="center" wrapText="1"/>
    </xf>
    <xf numFmtId="0" fontId="15" fillId="0" borderId="0" xfId="2" applyFont="1" applyAlignment="1">
      <alignment horizontal="center" vertical="center" wrapText="1"/>
    </xf>
    <xf numFmtId="0" fontId="2" fillId="0" borderId="18" xfId="2" applyBorder="1" applyAlignment="1">
      <alignment vertical="center" wrapText="1"/>
    </xf>
    <xf numFmtId="0" fontId="2" fillId="0" borderId="17" xfId="2" applyBorder="1" applyAlignment="1">
      <alignment vertical="center" wrapText="1"/>
    </xf>
    <xf numFmtId="0" fontId="2" fillId="0" borderId="0" xfId="2" applyAlignment="1">
      <alignment vertical="center" wrapText="1"/>
    </xf>
    <xf numFmtId="0" fontId="2" fillId="0" borderId="15" xfId="2" applyBorder="1" applyAlignment="1">
      <alignment vertical="center" wrapText="1"/>
    </xf>
    <xf numFmtId="9" fontId="2" fillId="0" borderId="1" xfId="2" applyNumberFormat="1" applyBorder="1" applyAlignment="1">
      <alignment horizontal="center" vertical="center" wrapText="1"/>
    </xf>
    <xf numFmtId="9" fontId="2" fillId="0" borderId="26" xfId="2" applyNumberFormat="1" applyBorder="1" applyAlignment="1">
      <alignment horizontal="center" vertical="center" wrapText="1"/>
    </xf>
    <xf numFmtId="0" fontId="27" fillId="0" borderId="0" xfId="2" applyFont="1" applyAlignment="1">
      <alignment vertical="center" wrapText="1"/>
    </xf>
    <xf numFmtId="0" fontId="2" fillId="0" borderId="0" xfId="2" applyAlignment="1">
      <alignment horizontal="center" vertical="center" wrapText="1"/>
    </xf>
    <xf numFmtId="0" fontId="15" fillId="0" borderId="24" xfId="2" applyFont="1" applyBorder="1" applyAlignment="1">
      <alignment horizontal="center" vertical="center" wrapText="1"/>
    </xf>
    <xf numFmtId="0" fontId="15" fillId="0" borderId="4" xfId="2" applyFont="1" applyBorder="1" applyAlignment="1">
      <alignment horizontal="center" vertical="center" wrapText="1"/>
    </xf>
    <xf numFmtId="0" fontId="15" fillId="0" borderId="1" xfId="2" applyFont="1" applyBorder="1" applyAlignment="1">
      <alignment horizontal="center" vertical="center" wrapText="1"/>
    </xf>
    <xf numFmtId="0" fontId="15" fillId="0" borderId="8" xfId="2" applyFont="1" applyBorder="1" applyAlignment="1">
      <alignment horizontal="center" vertical="center" wrapText="1"/>
    </xf>
    <xf numFmtId="0" fontId="15" fillId="0" borderId="1" xfId="2" applyFont="1" applyBorder="1" applyAlignment="1">
      <alignment vertical="center" wrapText="1"/>
    </xf>
    <xf numFmtId="0" fontId="28" fillId="0" borderId="1" xfId="0" applyFont="1" applyBorder="1" applyAlignment="1">
      <alignment horizontal="center" vertical="center" wrapText="1" readingOrder="1"/>
    </xf>
    <xf numFmtId="0" fontId="28" fillId="0" borderId="26" xfId="0" applyFont="1" applyBorder="1" applyAlignment="1">
      <alignment horizontal="center" vertical="center" wrapText="1" readingOrder="1"/>
    </xf>
    <xf numFmtId="0" fontId="2" fillId="0" borderId="1" xfId="2" applyBorder="1" applyAlignment="1">
      <alignment vertical="center" wrapText="1"/>
    </xf>
    <xf numFmtId="0" fontId="2" fillId="0" borderId="1" xfId="0" applyFont="1" applyBorder="1" applyAlignment="1">
      <alignment horizontal="center" vertical="center" wrapText="1" readingOrder="1"/>
    </xf>
    <xf numFmtId="0" fontId="2" fillId="0" borderId="26" xfId="0" applyFont="1" applyBorder="1" applyAlignment="1">
      <alignment horizontal="center" vertical="center" wrapText="1" readingOrder="1"/>
    </xf>
    <xf numFmtId="0" fontId="29" fillId="0" borderId="0" xfId="3" applyFont="1"/>
    <xf numFmtId="0" fontId="2" fillId="0" borderId="3" xfId="2" applyBorder="1" applyAlignment="1">
      <alignment horizontal="center" vertical="center" wrapText="1"/>
    </xf>
    <xf numFmtId="0" fontId="2" fillId="0" borderId="1" xfId="2" applyBorder="1" applyAlignment="1">
      <alignment horizontal="justify" vertical="center" wrapText="1"/>
    </xf>
    <xf numFmtId="9" fontId="24" fillId="0" borderId="4" xfId="0" applyNumberFormat="1" applyFont="1" applyBorder="1" applyAlignment="1">
      <alignment horizontal="center" vertical="center" wrapText="1"/>
    </xf>
    <xf numFmtId="0" fontId="2" fillId="0" borderId="0" xfId="2" applyAlignment="1">
      <alignment horizontal="justify" vertical="center" wrapText="1"/>
    </xf>
    <xf numFmtId="0" fontId="30" fillId="11" borderId="1" xfId="0" applyFont="1" applyFill="1" applyBorder="1" applyAlignment="1">
      <alignment horizontal="center" vertical="center" wrapText="1" readingOrder="1"/>
    </xf>
    <xf numFmtId="0" fontId="2" fillId="9" borderId="26" xfId="0" applyFont="1" applyFill="1" applyBorder="1" applyAlignment="1">
      <alignment horizontal="center" vertical="center" wrapText="1" readingOrder="1"/>
    </xf>
    <xf numFmtId="9" fontId="2" fillId="0" borderId="3" xfId="2" applyNumberFormat="1" applyBorder="1" applyAlignment="1">
      <alignment horizontal="center" vertical="center" wrapText="1"/>
    </xf>
    <xf numFmtId="0" fontId="29" fillId="0" borderId="0" xfId="3" applyFont="1" applyAlignment="1">
      <alignment horizontal="center" vertical="center"/>
    </xf>
    <xf numFmtId="0" fontId="30" fillId="12" borderId="1" xfId="0" applyFont="1" applyFill="1" applyBorder="1" applyAlignment="1">
      <alignment horizontal="center" vertical="center" wrapText="1" readingOrder="1"/>
    </xf>
    <xf numFmtId="0" fontId="31" fillId="0" borderId="0" xfId="3" applyFont="1" applyAlignment="1">
      <alignment vertical="center" textRotation="90" wrapText="1"/>
    </xf>
    <xf numFmtId="0" fontId="32" fillId="0" borderId="0" xfId="3" applyFont="1" applyAlignment="1">
      <alignment horizontal="center" vertical="center" wrapText="1"/>
    </xf>
    <xf numFmtId="0" fontId="29" fillId="0" borderId="0" xfId="3" applyFont="1" applyAlignment="1">
      <alignment horizontal="center" vertical="center" wrapText="1"/>
    </xf>
    <xf numFmtId="0" fontId="30" fillId="8" borderId="1" xfId="0" applyFont="1" applyFill="1" applyBorder="1" applyAlignment="1">
      <alignment horizontal="center" vertical="center" wrapText="1" readingOrder="1"/>
    </xf>
    <xf numFmtId="0" fontId="28" fillId="0" borderId="28" xfId="0" applyFont="1" applyBorder="1" applyAlignment="1">
      <alignment horizontal="center" vertical="center" wrapText="1" readingOrder="1"/>
    </xf>
    <xf numFmtId="0" fontId="30" fillId="8" borderId="28" xfId="0" applyFont="1" applyFill="1" applyBorder="1" applyAlignment="1">
      <alignment horizontal="center" vertical="center" wrapText="1" readingOrder="1"/>
    </xf>
    <xf numFmtId="0" fontId="30" fillId="12" borderId="28" xfId="0" applyFont="1" applyFill="1" applyBorder="1" applyAlignment="1">
      <alignment horizontal="center" vertical="center" wrapText="1" readingOrder="1"/>
    </xf>
    <xf numFmtId="0" fontId="30" fillId="11" borderId="28" xfId="0" applyFont="1" applyFill="1" applyBorder="1" applyAlignment="1">
      <alignment horizontal="center" vertical="center" wrapText="1" readingOrder="1"/>
    </xf>
    <xf numFmtId="0" fontId="2" fillId="9" borderId="29" xfId="0" applyFont="1" applyFill="1" applyBorder="1" applyAlignment="1">
      <alignment horizontal="center" vertical="center" wrapText="1" readingOrder="1"/>
    </xf>
    <xf numFmtId="9" fontId="2" fillId="0" borderId="27" xfId="2" applyNumberFormat="1" applyBorder="1" applyAlignment="1">
      <alignment horizontal="center" vertical="center" wrapText="1"/>
    </xf>
    <xf numFmtId="0" fontId="2" fillId="0" borderId="28" xfId="0" applyFont="1" applyBorder="1" applyAlignment="1">
      <alignment horizontal="center" vertical="center" wrapText="1" readingOrder="1"/>
    </xf>
    <xf numFmtId="0" fontId="29" fillId="0" borderId="0" xfId="3" applyFont="1" applyAlignment="1">
      <alignment vertical="center"/>
    </xf>
    <xf numFmtId="0" fontId="2" fillId="9" borderId="1" xfId="0" applyFont="1" applyFill="1" applyBorder="1" applyAlignment="1">
      <alignment horizontal="center" vertical="center" wrapText="1" readingOrder="1"/>
    </xf>
    <xf numFmtId="0" fontId="27" fillId="0" borderId="0" xfId="0" applyFont="1" applyAlignment="1">
      <alignment vertical="center" readingOrder="1"/>
    </xf>
    <xf numFmtId="0" fontId="33" fillId="0" borderId="0" xfId="3" applyFont="1"/>
    <xf numFmtId="0" fontId="2" fillId="0" borderId="0" xfId="0" applyFont="1" applyAlignment="1">
      <alignment vertical="center"/>
    </xf>
    <xf numFmtId="0" fontId="2" fillId="0" borderId="0" xfId="0" applyFont="1" applyAlignment="1">
      <alignment vertical="center" readingOrder="1"/>
    </xf>
    <xf numFmtId="0" fontId="2" fillId="0" borderId="0" xfId="3" applyFont="1" applyAlignment="1">
      <alignment vertical="center"/>
    </xf>
    <xf numFmtId="0" fontId="15" fillId="0" borderId="1" xfId="0" applyFont="1" applyBorder="1" applyAlignment="1">
      <alignment horizontal="center" vertical="center" wrapText="1"/>
    </xf>
    <xf numFmtId="0" fontId="2" fillId="2" borderId="0" xfId="2" applyFill="1" applyAlignment="1">
      <alignment horizontal="left"/>
    </xf>
    <xf numFmtId="0" fontId="15" fillId="0" borderId="0" xfId="2" applyFont="1" applyAlignment="1">
      <alignment horizontal="left" vertical="center"/>
    </xf>
    <xf numFmtId="0" fontId="15" fillId="0" borderId="0" xfId="2" applyFont="1" applyAlignment="1">
      <alignment vertical="center" wrapText="1"/>
    </xf>
    <xf numFmtId="9" fontId="2" fillId="0" borderId="4" xfId="2" applyNumberFormat="1" applyBorder="1" applyAlignment="1">
      <alignment horizontal="center" vertical="center" wrapText="1"/>
    </xf>
    <xf numFmtId="9" fontId="24" fillId="0" borderId="4" xfId="0" applyNumberFormat="1" applyFont="1" applyBorder="1" applyAlignment="1">
      <alignment horizontal="left" vertical="center" wrapText="1"/>
    </xf>
    <xf numFmtId="0" fontId="2" fillId="0" borderId="0" xfId="2" applyAlignment="1">
      <alignment horizontal="left" vertical="center" wrapText="1"/>
    </xf>
    <xf numFmtId="14" fontId="2" fillId="2" borderId="0" xfId="2" applyNumberFormat="1" applyFill="1"/>
    <xf numFmtId="14" fontId="15" fillId="0" borderId="0" xfId="2" applyNumberFormat="1" applyFont="1" applyAlignment="1">
      <alignment horizontal="center" vertical="center"/>
    </xf>
    <xf numFmtId="14" fontId="15" fillId="0" borderId="1" xfId="2" applyNumberFormat="1" applyFont="1" applyBorder="1" applyAlignment="1">
      <alignment horizontal="center" vertical="center" wrapText="1"/>
    </xf>
    <xf numFmtId="9" fontId="2" fillId="0" borderId="4" xfId="2" applyNumberFormat="1" applyBorder="1" applyAlignment="1">
      <alignment horizontal="justify" vertical="center" wrapText="1"/>
    </xf>
    <xf numFmtId="14" fontId="2" fillId="0" borderId="0" xfId="2" applyNumberFormat="1" applyAlignment="1">
      <alignment vertical="center" wrapText="1"/>
    </xf>
    <xf numFmtId="14" fontId="2" fillId="0" borderId="0" xfId="2" applyNumberFormat="1" applyAlignment="1">
      <alignment horizontal="center" vertical="center" wrapText="1"/>
    </xf>
    <xf numFmtId="0" fontId="4" fillId="5" borderId="0" xfId="2" applyFont="1" applyFill="1" applyAlignment="1">
      <alignment vertical="center" wrapText="1"/>
    </xf>
    <xf numFmtId="0" fontId="5" fillId="5" borderId="0" xfId="2" applyFont="1" applyFill="1" applyAlignment="1">
      <alignment vertical="center" wrapText="1"/>
    </xf>
    <xf numFmtId="0" fontId="0" fillId="5" borderId="0" xfId="0" applyFill="1" applyAlignment="1">
      <alignment vertical="top" wrapText="1"/>
    </xf>
    <xf numFmtId="0" fontId="8" fillId="0" borderId="1" xfId="0" applyFont="1" applyBorder="1"/>
    <xf numFmtId="0" fontId="8" fillId="0" borderId="0" xfId="0" applyFont="1"/>
    <xf numFmtId="0" fontId="0" fillId="0" borderId="1" xfId="0" applyBorder="1"/>
    <xf numFmtId="0" fontId="0" fillId="0" borderId="1" xfId="0" applyBorder="1" applyAlignment="1">
      <alignment horizontal="center"/>
    </xf>
    <xf numFmtId="9" fontId="0" fillId="0" borderId="1" xfId="0" applyNumberFormat="1" applyBorder="1" applyAlignment="1">
      <alignment horizontal="center"/>
    </xf>
    <xf numFmtId="0" fontId="0" fillId="0" borderId="0" xfId="0" applyAlignment="1">
      <alignment horizontal="center" vertical="center"/>
    </xf>
    <xf numFmtId="0" fontId="8" fillId="0" borderId="1" xfId="0" applyFont="1" applyBorder="1" applyAlignment="1">
      <alignment horizontal="center" vertical="center"/>
    </xf>
    <xf numFmtId="0" fontId="21" fillId="0" borderId="1" xfId="0" applyFont="1" applyBorder="1" applyAlignment="1">
      <alignment horizontal="center" vertical="center"/>
    </xf>
    <xf numFmtId="0" fontId="24" fillId="0" borderId="0" xfId="0" applyFont="1" applyAlignment="1">
      <alignment wrapText="1"/>
    </xf>
    <xf numFmtId="0" fontId="26" fillId="0" borderId="1" xfId="0" applyFont="1" applyBorder="1" applyAlignment="1">
      <alignment wrapText="1"/>
    </xf>
    <xf numFmtId="0" fontId="24" fillId="0" borderId="1" xfId="0" applyFont="1" applyBorder="1" applyAlignment="1">
      <alignment wrapText="1"/>
    </xf>
    <xf numFmtId="0" fontId="26" fillId="0" borderId="4" xfId="0" applyFont="1" applyBorder="1" applyAlignment="1">
      <alignment wrapText="1"/>
    </xf>
    <xf numFmtId="9" fontId="24" fillId="0" borderId="1" xfId="0" applyNumberFormat="1" applyFont="1" applyBorder="1" applyAlignment="1">
      <alignment wrapText="1"/>
    </xf>
    <xf numFmtId="0" fontId="24" fillId="0" borderId="4" xfId="0" applyFont="1" applyBorder="1" applyAlignment="1">
      <alignment wrapText="1"/>
    </xf>
    <xf numFmtId="0" fontId="14" fillId="0" borderId="1" xfId="2" applyFont="1" applyBorder="1" applyAlignment="1">
      <alignment horizontal="center" vertical="center" wrapText="1"/>
    </xf>
    <xf numFmtId="0" fontId="26" fillId="0" borderId="1" xfId="0" applyFont="1" applyBorder="1" applyAlignment="1">
      <alignment horizontal="center" wrapText="1"/>
    </xf>
    <xf numFmtId="0" fontId="5" fillId="0" borderId="5" xfId="2" applyFont="1" applyBorder="1" applyAlignment="1">
      <alignment horizontal="center" vertical="center" wrapText="1"/>
    </xf>
    <xf numFmtId="0" fontId="5" fillId="0" borderId="0" xfId="2" applyFont="1" applyAlignment="1">
      <alignment horizontal="center" vertical="center" wrapText="1"/>
    </xf>
    <xf numFmtId="14" fontId="6" fillId="0" borderId="1" xfId="2" applyNumberFormat="1" applyFont="1" applyBorder="1" applyAlignment="1" applyProtection="1">
      <alignment horizontal="center" vertical="center" wrapText="1"/>
      <protection locked="0"/>
    </xf>
    <xf numFmtId="0" fontId="14" fillId="0" borderId="1" xfId="2" applyFont="1" applyBorder="1" applyAlignment="1">
      <alignment horizontal="right" vertical="center" wrapText="1"/>
    </xf>
    <xf numFmtId="0" fontId="6" fillId="0" borderId="1" xfId="0" applyFont="1" applyBorder="1" applyAlignment="1">
      <alignment horizontal="left" vertical="center" wrapText="1"/>
    </xf>
    <xf numFmtId="0" fontId="34" fillId="2" borderId="1" xfId="2" applyFont="1" applyFill="1" applyBorder="1" applyAlignment="1">
      <alignment horizontal="right" vertical="center" wrapText="1"/>
    </xf>
    <xf numFmtId="0" fontId="24" fillId="0" borderId="8" xfId="0" applyFont="1" applyBorder="1" applyAlignment="1">
      <alignment wrapText="1"/>
    </xf>
    <xf numFmtId="0" fontId="26" fillId="0" borderId="0" xfId="0" applyFont="1" applyAlignment="1">
      <alignment wrapText="1"/>
    </xf>
    <xf numFmtId="0" fontId="24" fillId="0" borderId="11" xfId="0" applyFont="1" applyBorder="1" applyAlignment="1">
      <alignment wrapText="1"/>
    </xf>
    <xf numFmtId="0" fontId="24" fillId="0" borderId="34" xfId="0" applyFont="1" applyBorder="1" applyAlignment="1">
      <alignment wrapText="1"/>
    </xf>
    <xf numFmtId="0" fontId="24" fillId="0" borderId="3" xfId="0" applyFont="1" applyBorder="1" applyAlignment="1">
      <alignment wrapText="1"/>
    </xf>
    <xf numFmtId="0" fontId="24" fillId="0" borderId="26" xfId="0" applyFont="1" applyBorder="1" applyAlignment="1">
      <alignment wrapText="1"/>
    </xf>
    <xf numFmtId="0" fontId="2" fillId="2" borderId="3" xfId="2" applyFill="1" applyBorder="1" applyAlignment="1">
      <alignment wrapText="1"/>
    </xf>
    <xf numFmtId="0" fontId="24" fillId="0" borderId="27" xfId="0" applyFont="1" applyBorder="1" applyAlignment="1">
      <alignment wrapText="1"/>
    </xf>
    <xf numFmtId="0" fontId="24" fillId="0" borderId="29" xfId="0" applyFont="1" applyBorder="1" applyAlignment="1">
      <alignment wrapText="1"/>
    </xf>
    <xf numFmtId="0" fontId="24" fillId="0" borderId="24" xfId="0" applyFont="1" applyBorder="1" applyAlignment="1">
      <alignment wrapText="1"/>
    </xf>
    <xf numFmtId="0" fontId="24" fillId="0" borderId="33" xfId="0" applyFont="1" applyBorder="1" applyAlignment="1">
      <alignment wrapText="1"/>
    </xf>
    <xf numFmtId="0" fontId="2" fillId="2" borderId="27" xfId="2" applyFill="1" applyBorder="1" applyAlignment="1">
      <alignment wrapText="1"/>
    </xf>
    <xf numFmtId="0" fontId="25" fillId="0" borderId="29" xfId="0" applyFont="1" applyBorder="1" applyAlignment="1">
      <alignment horizontal="left" vertical="center" wrapText="1"/>
    </xf>
    <xf numFmtId="0" fontId="3" fillId="2" borderId="0" xfId="2" applyFont="1" applyFill="1" applyAlignment="1">
      <alignment vertical="center"/>
    </xf>
    <xf numFmtId="0" fontId="4" fillId="0" borderId="1" xfId="2" applyFont="1" applyBorder="1" applyAlignment="1">
      <alignment horizontal="justify" vertical="center" wrapText="1"/>
    </xf>
    <xf numFmtId="0" fontId="2" fillId="0" borderId="25" xfId="0" applyFont="1" applyBorder="1" applyAlignment="1">
      <alignment wrapText="1"/>
    </xf>
    <xf numFmtId="0" fontId="2" fillId="0" borderId="29" xfId="0" applyFont="1" applyBorder="1" applyAlignment="1">
      <alignment horizontal="left" vertical="center" wrapText="1"/>
    </xf>
    <xf numFmtId="0" fontId="2" fillId="0" borderId="33" xfId="0" applyFont="1" applyBorder="1" applyAlignment="1">
      <alignment wrapText="1"/>
    </xf>
    <xf numFmtId="0" fontId="22" fillId="0" borderId="8" xfId="0" applyFont="1" applyBorder="1" applyAlignment="1">
      <alignment horizontal="center" vertical="center" wrapText="1"/>
    </xf>
    <xf numFmtId="0" fontId="23" fillId="0" borderId="8" xfId="0" applyFont="1" applyBorder="1" applyAlignment="1">
      <alignment horizontal="center" vertical="center" wrapText="1"/>
    </xf>
    <xf numFmtId="0" fontId="4" fillId="0" borderId="37" xfId="2" applyFont="1" applyBorder="1" applyAlignment="1">
      <alignment horizontal="center" vertical="center" wrapText="1"/>
    </xf>
    <xf numFmtId="0" fontId="3" fillId="2" borderId="0" xfId="2" applyFont="1" applyFill="1" applyAlignment="1">
      <alignment horizontal="center" vertical="center"/>
    </xf>
    <xf numFmtId="0" fontId="35" fillId="0" borderId="19" xfId="2" applyFont="1" applyBorder="1" applyAlignment="1">
      <alignment horizontal="center" vertical="center" wrapText="1"/>
    </xf>
    <xf numFmtId="9" fontId="0" fillId="0" borderId="11" xfId="0" applyNumberFormat="1" applyBorder="1" applyAlignment="1">
      <alignment horizontal="center" vertical="center" wrapText="1"/>
    </xf>
    <xf numFmtId="9" fontId="0" fillId="0" borderId="41" xfId="0" applyNumberFormat="1" applyBorder="1" applyAlignment="1">
      <alignment horizontal="center" vertical="center" wrapText="1"/>
    </xf>
    <xf numFmtId="9" fontId="0" fillId="0" borderId="1" xfId="0" applyNumberFormat="1" applyBorder="1" applyAlignment="1">
      <alignment horizontal="center" vertical="center" wrapText="1"/>
    </xf>
    <xf numFmtId="9" fontId="5" fillId="0" borderId="34" xfId="2" applyNumberFormat="1" applyFont="1" applyBorder="1" applyAlignment="1">
      <alignment horizontal="center" vertical="center" wrapText="1"/>
    </xf>
    <xf numFmtId="9" fontId="5" fillId="0" borderId="6" xfId="2" applyNumberFormat="1" applyFont="1" applyBorder="1" applyAlignment="1">
      <alignment horizontal="center" vertical="center" wrapText="1"/>
    </xf>
    <xf numFmtId="9" fontId="5" fillId="0" borderId="25" xfId="2" applyNumberFormat="1" applyFont="1" applyBorder="1" applyAlignment="1">
      <alignment horizontal="center" vertical="center" wrapText="1"/>
    </xf>
    <xf numFmtId="9" fontId="0" fillId="0" borderId="28" xfId="0" applyNumberFormat="1" applyBorder="1" applyAlignment="1">
      <alignment horizontal="center" vertical="center" wrapText="1"/>
    </xf>
    <xf numFmtId="9" fontId="5" fillId="0" borderId="36" xfId="2" applyNumberFormat="1" applyFont="1" applyBorder="1" applyAlignment="1">
      <alignment horizontal="center" vertical="center" wrapText="1"/>
    </xf>
    <xf numFmtId="9" fontId="0" fillId="0" borderId="8" xfId="0" applyNumberFormat="1" applyBorder="1" applyAlignment="1">
      <alignment horizontal="center" vertical="center" wrapText="1"/>
    </xf>
    <xf numFmtId="9" fontId="0" fillId="0" borderId="37" xfId="0" applyNumberFormat="1" applyBorder="1" applyAlignment="1">
      <alignment horizontal="center" vertical="center" wrapText="1"/>
    </xf>
    <xf numFmtId="9" fontId="0" fillId="4" borderId="3" xfId="0" applyNumberFormat="1" applyFill="1" applyBorder="1" applyAlignment="1" applyProtection="1">
      <alignment horizontal="center" vertical="center" wrapText="1"/>
      <protection locked="0"/>
    </xf>
    <xf numFmtId="9" fontId="0" fillId="4" borderId="27" xfId="0" applyNumberFormat="1" applyFill="1" applyBorder="1" applyAlignment="1" applyProtection="1">
      <alignment horizontal="center" vertical="center" wrapText="1"/>
      <protection locked="0"/>
    </xf>
    <xf numFmtId="0" fontId="35" fillId="0" borderId="38" xfId="2" applyFont="1" applyBorder="1" applyAlignment="1">
      <alignment horizontal="center" vertical="center" wrapText="1"/>
    </xf>
    <xf numFmtId="0" fontId="5" fillId="0" borderId="8" xfId="2" applyFont="1" applyBorder="1" applyAlignment="1">
      <alignment horizontal="center" vertical="center" wrapText="1"/>
    </xf>
    <xf numFmtId="0" fontId="5" fillId="0" borderId="3" xfId="2" applyFont="1" applyBorder="1" applyAlignment="1">
      <alignment horizontal="center" vertical="center" wrapText="1"/>
    </xf>
    <xf numFmtId="0" fontId="5" fillId="0" borderId="10" xfId="2" applyFont="1" applyBorder="1" applyAlignment="1">
      <alignment horizontal="center" vertical="center" wrapText="1"/>
    </xf>
    <xf numFmtId="0" fontId="2" fillId="0" borderId="1" xfId="0" applyFont="1" applyBorder="1" applyAlignment="1">
      <alignment wrapText="1"/>
    </xf>
    <xf numFmtId="0" fontId="30" fillId="0" borderId="0" xfId="0" applyFont="1" applyAlignment="1">
      <alignment horizontal="center" vertical="center" wrapText="1" readingOrder="1"/>
    </xf>
    <xf numFmtId="9" fontId="2" fillId="0" borderId="0" xfId="2" applyNumberFormat="1" applyAlignment="1">
      <alignment horizontal="center" vertical="center" wrapText="1"/>
    </xf>
    <xf numFmtId="9" fontId="24" fillId="0" borderId="0" xfId="0" applyNumberFormat="1" applyFont="1" applyAlignment="1">
      <alignment horizontal="center" vertical="center" wrapText="1"/>
    </xf>
    <xf numFmtId="9" fontId="24" fillId="0" borderId="0" xfId="0" applyNumberFormat="1" applyFont="1" applyAlignment="1">
      <alignment horizontal="left" vertical="center" wrapText="1"/>
    </xf>
    <xf numFmtId="0" fontId="0" fillId="5" borderId="0" xfId="0" applyFill="1"/>
    <xf numFmtId="0" fontId="39" fillId="5" borderId="15" xfId="4" quotePrefix="1" applyFont="1" applyFill="1" applyBorder="1" applyAlignment="1">
      <alignment horizontal="left" vertical="top" wrapText="1"/>
    </xf>
    <xf numFmtId="0" fontId="40" fillId="5" borderId="2" xfId="4" quotePrefix="1" applyFont="1" applyFill="1" applyBorder="1" applyAlignment="1">
      <alignment horizontal="left" vertical="top" wrapText="1"/>
    </xf>
    <xf numFmtId="0" fontId="37" fillId="5" borderId="2" xfId="4" applyFont="1" applyFill="1" applyBorder="1"/>
    <xf numFmtId="0" fontId="6" fillId="0" borderId="8" xfId="2" applyFont="1" applyBorder="1" applyAlignment="1">
      <alignment horizontal="justify" vertical="center" wrapText="1"/>
    </xf>
    <xf numFmtId="3" fontId="6" fillId="4" borderId="3" xfId="2" applyNumberFormat="1" applyFont="1" applyFill="1" applyBorder="1" applyAlignment="1" applyProtection="1">
      <alignment horizontal="center" vertical="center" wrapText="1"/>
      <protection locked="0"/>
    </xf>
    <xf numFmtId="0" fontId="6" fillId="4" borderId="3" xfId="2" applyFont="1" applyFill="1" applyBorder="1" applyAlignment="1" applyProtection="1">
      <alignment horizontal="center" vertical="center" wrapText="1"/>
      <protection locked="0"/>
    </xf>
    <xf numFmtId="0" fontId="6" fillId="4" borderId="27" xfId="2" applyFont="1" applyFill="1" applyBorder="1" applyAlignment="1" applyProtection="1">
      <alignment horizontal="center" vertical="center" wrapText="1"/>
      <protection locked="0"/>
    </xf>
    <xf numFmtId="0" fontId="5" fillId="0" borderId="24" xfId="2" applyFont="1" applyBorder="1" applyAlignment="1">
      <alignment horizontal="center" vertical="center" wrapText="1"/>
    </xf>
    <xf numFmtId="0" fontId="5" fillId="0" borderId="65" xfId="2" applyFont="1" applyBorder="1" applyAlignment="1">
      <alignment horizontal="center" vertical="center" wrapText="1"/>
    </xf>
    <xf numFmtId="9" fontId="5" fillId="0" borderId="11" xfId="2" applyNumberFormat="1" applyFont="1" applyBorder="1" applyAlignment="1">
      <alignment horizontal="center" vertical="center" wrapText="1"/>
    </xf>
    <xf numFmtId="0" fontId="5" fillId="0" borderId="33" xfId="2" applyFont="1" applyBorder="1" applyAlignment="1">
      <alignment horizontal="center" vertical="center" wrapText="1"/>
    </xf>
    <xf numFmtId="9" fontId="15" fillId="0" borderId="0" xfId="0" applyNumberFormat="1" applyFont="1" applyAlignment="1">
      <alignment horizontal="left" vertical="center" wrapText="1"/>
    </xf>
    <xf numFmtId="9" fontId="8" fillId="0" borderId="3" xfId="0" applyNumberFormat="1" applyFont="1" applyBorder="1" applyAlignment="1">
      <alignment horizontal="center" vertical="center" wrapText="1"/>
    </xf>
    <xf numFmtId="9" fontId="8" fillId="0" borderId="26" xfId="0" applyNumberFormat="1" applyFont="1" applyBorder="1" applyAlignment="1">
      <alignment horizontal="center" vertical="center" wrapText="1"/>
    </xf>
    <xf numFmtId="9" fontId="8" fillId="0" borderId="27" xfId="0" applyNumberFormat="1" applyFont="1" applyBorder="1" applyAlignment="1">
      <alignment horizontal="center" vertical="center" wrapText="1"/>
    </xf>
    <xf numFmtId="9" fontId="8" fillId="0" borderId="29" xfId="0" applyNumberFormat="1" applyFont="1" applyBorder="1" applyAlignment="1">
      <alignment horizontal="center" vertical="center" wrapText="1"/>
    </xf>
    <xf numFmtId="9" fontId="5" fillId="0" borderId="0" xfId="2" applyNumberFormat="1" applyFont="1" applyAlignment="1">
      <alignment vertical="center" wrapText="1"/>
    </xf>
    <xf numFmtId="0" fontId="4" fillId="4" borderId="1" xfId="2" applyFont="1" applyFill="1" applyBorder="1" applyAlignment="1" applyProtection="1">
      <alignment horizontal="left" vertical="center" wrapText="1"/>
      <protection locked="0"/>
    </xf>
    <xf numFmtId="0" fontId="4" fillId="4" borderId="28" xfId="2" applyFont="1" applyFill="1" applyBorder="1" applyAlignment="1" applyProtection="1">
      <alignment horizontal="left" vertical="center" wrapText="1"/>
      <protection locked="0"/>
    </xf>
    <xf numFmtId="0" fontId="2" fillId="4" borderId="1" xfId="2" applyFill="1" applyBorder="1" applyAlignment="1" applyProtection="1">
      <alignment horizontal="justify" vertical="center" wrapText="1"/>
      <protection locked="0"/>
    </xf>
    <xf numFmtId="0" fontId="0" fillId="0" borderId="0" xfId="0" applyAlignment="1">
      <alignment horizontal="center"/>
    </xf>
    <xf numFmtId="0" fontId="20" fillId="0" borderId="0" xfId="0" applyFont="1"/>
    <xf numFmtId="0" fontId="16" fillId="0" borderId="0" xfId="0" applyFont="1" applyProtection="1">
      <protection locked="0"/>
    </xf>
    <xf numFmtId="14" fontId="2" fillId="0" borderId="0" xfId="0" applyNumberFormat="1" applyFont="1" applyAlignment="1">
      <alignment horizontal="left" vertical="center" wrapText="1"/>
    </xf>
    <xf numFmtId="0" fontId="34" fillId="2" borderId="1" xfId="2" applyFont="1" applyFill="1" applyBorder="1" applyAlignment="1">
      <alignment vertical="center" wrapText="1"/>
    </xf>
    <xf numFmtId="14" fontId="2" fillId="0" borderId="1" xfId="0" applyNumberFormat="1" applyFont="1" applyBorder="1" applyAlignment="1">
      <alignment horizontal="left" vertical="center" wrapText="1"/>
    </xf>
    <xf numFmtId="0" fontId="34" fillId="2" borderId="5" xfId="2" applyFont="1" applyFill="1" applyBorder="1" applyAlignment="1">
      <alignment vertical="center" wrapText="1"/>
    </xf>
    <xf numFmtId="14" fontId="2" fillId="0" borderId="1" xfId="0" applyNumberFormat="1" applyFont="1" applyBorder="1" applyAlignment="1">
      <alignment vertical="center" wrapText="1"/>
    </xf>
    <xf numFmtId="14" fontId="15" fillId="0" borderId="1" xfId="0" applyNumberFormat="1" applyFont="1" applyBorder="1" applyAlignment="1">
      <alignment horizontal="center" vertical="center" wrapText="1"/>
    </xf>
    <xf numFmtId="0" fontId="15" fillId="0" borderId="1" xfId="0" applyFont="1" applyBorder="1" applyAlignment="1">
      <alignment vertical="center" wrapText="1"/>
    </xf>
    <xf numFmtId="0" fontId="15" fillId="0" borderId="0" xfId="0" applyFont="1" applyAlignment="1">
      <alignment horizontal="center" vertical="center" wrapText="1"/>
    </xf>
    <xf numFmtId="0" fontId="14" fillId="0" borderId="0" xfId="2" applyFont="1" applyAlignment="1">
      <alignment horizontal="left" vertical="center" wrapText="1"/>
    </xf>
    <xf numFmtId="0" fontId="6" fillId="5" borderId="0" xfId="2" applyFont="1" applyFill="1" applyAlignment="1">
      <alignment horizontal="left" vertical="center" wrapText="1"/>
    </xf>
    <xf numFmtId="0" fontId="14" fillId="0" borderId="0" xfId="2" applyFont="1" applyAlignment="1">
      <alignment vertical="center" wrapText="1"/>
    </xf>
    <xf numFmtId="0" fontId="14" fillId="0" borderId="0" xfId="2" applyFont="1" applyAlignment="1">
      <alignment horizontal="center" vertical="center" wrapText="1"/>
    </xf>
    <xf numFmtId="0" fontId="6" fillId="0" borderId="0" xfId="2" applyFont="1" applyAlignment="1" applyProtection="1">
      <alignment horizontal="left" vertical="justify" wrapText="1"/>
      <protection locked="0"/>
    </xf>
    <xf numFmtId="0" fontId="14" fillId="0" borderId="0" xfId="2" applyFont="1" applyAlignment="1">
      <alignment horizontal="right" vertical="center" wrapText="1"/>
    </xf>
    <xf numFmtId="14" fontId="6" fillId="0" borderId="0" xfId="2" applyNumberFormat="1" applyFont="1" applyAlignment="1" applyProtection="1">
      <alignment horizontal="center" vertical="center" wrapText="1"/>
      <protection locked="0"/>
    </xf>
    <xf numFmtId="0" fontId="6" fillId="0" borderId="1" xfId="2" applyFont="1" applyBorder="1" applyAlignment="1" applyProtection="1">
      <alignment vertical="center" wrapText="1"/>
      <protection locked="0"/>
    </xf>
    <xf numFmtId="0" fontId="14" fillId="0" borderId="0" xfId="2" applyFont="1" applyAlignment="1">
      <alignment horizontal="center" vertical="center"/>
    </xf>
    <xf numFmtId="0" fontId="14" fillId="0" borderId="0" xfId="0" applyFont="1" applyAlignment="1">
      <alignment horizontal="left" vertical="center" wrapText="1"/>
    </xf>
    <xf numFmtId="49" fontId="14" fillId="0" borderId="0" xfId="0" applyNumberFormat="1" applyFont="1" applyAlignment="1" applyProtection="1">
      <alignment horizontal="left" vertical="center" wrapText="1"/>
      <protection locked="0"/>
    </xf>
    <xf numFmtId="0" fontId="14" fillId="0" borderId="1" xfId="0" applyFont="1" applyBorder="1" applyAlignment="1" applyProtection="1">
      <alignment horizontal="left" vertical="center" wrapText="1"/>
      <protection locked="0"/>
    </xf>
    <xf numFmtId="49" fontId="14" fillId="0" borderId="1" xfId="0" applyNumberFormat="1" applyFont="1" applyBorder="1" applyAlignment="1" applyProtection="1">
      <alignment horizontal="left" vertical="center" wrapText="1"/>
      <protection locked="0"/>
    </xf>
    <xf numFmtId="0" fontId="3" fillId="2" borderId="0" xfId="2" applyFont="1" applyFill="1" applyAlignment="1">
      <alignment horizontal="center"/>
    </xf>
    <xf numFmtId="0" fontId="34" fillId="2" borderId="0" xfId="2" applyFont="1" applyFill="1" applyAlignment="1">
      <alignment vertical="center" wrapText="1"/>
    </xf>
    <xf numFmtId="14" fontId="2" fillId="0" borderId="0" xfId="0" applyNumberFormat="1" applyFont="1" applyAlignment="1">
      <alignment horizontal="right" vertical="center" wrapText="1"/>
    </xf>
    <xf numFmtId="14" fontId="2" fillId="0" borderId="1" xfId="0" applyNumberFormat="1" applyFont="1" applyBorder="1" applyAlignment="1">
      <alignment horizontal="right" vertical="center" wrapText="1"/>
    </xf>
    <xf numFmtId="0" fontId="14" fillId="0" borderId="65" xfId="2" applyFont="1" applyBorder="1" applyAlignment="1">
      <alignment vertical="center" wrapText="1"/>
    </xf>
    <xf numFmtId="0" fontId="6" fillId="5" borderId="11" xfId="2" applyFont="1" applyFill="1" applyBorder="1" applyAlignment="1">
      <alignment horizontal="left" vertical="center" wrapText="1"/>
    </xf>
    <xf numFmtId="0" fontId="15" fillId="0" borderId="0" xfId="0" applyFont="1" applyAlignment="1">
      <alignment horizontal="right" vertical="center" wrapText="1"/>
    </xf>
    <xf numFmtId="14" fontId="2" fillId="0" borderId="0" xfId="0" applyNumberFormat="1" applyFont="1" applyAlignment="1">
      <alignment vertical="center" wrapText="1"/>
    </xf>
    <xf numFmtId="14" fontId="15" fillId="0" borderId="0" xfId="0" applyNumberFormat="1" applyFont="1" applyAlignment="1">
      <alignment horizontal="center" vertical="center" wrapText="1"/>
    </xf>
    <xf numFmtId="0" fontId="2" fillId="2" borderId="15" xfId="2" applyFill="1" applyBorder="1"/>
    <xf numFmtId="0" fontId="15" fillId="0" borderId="11" xfId="2" applyFont="1" applyBorder="1" applyAlignment="1">
      <alignment horizontal="center" vertical="center" wrapText="1"/>
    </xf>
    <xf numFmtId="0" fontId="15" fillId="0" borderId="9" xfId="2" applyFont="1" applyBorder="1" applyAlignment="1">
      <alignment horizontal="center" vertical="center" wrapText="1"/>
    </xf>
    <xf numFmtId="0" fontId="15" fillId="0" borderId="46" xfId="2" applyFont="1" applyBorder="1" applyAlignment="1">
      <alignment horizontal="center" vertical="center" wrapText="1"/>
    </xf>
    <xf numFmtId="0" fontId="41" fillId="5" borderId="15" xfId="4" quotePrefix="1" applyFont="1" applyFill="1" applyBorder="1" applyAlignment="1">
      <alignment horizontal="justify" vertical="center" wrapText="1"/>
    </xf>
    <xf numFmtId="0" fontId="41" fillId="5" borderId="0" xfId="4" quotePrefix="1" applyFont="1" applyFill="1" applyAlignment="1">
      <alignment horizontal="justify" vertical="center" wrapText="1"/>
    </xf>
    <xf numFmtId="0" fontId="41" fillId="5" borderId="2" xfId="4" quotePrefix="1" applyFont="1" applyFill="1" applyBorder="1" applyAlignment="1">
      <alignment horizontal="justify" vertical="center" wrapText="1"/>
    </xf>
    <xf numFmtId="0" fontId="39" fillId="5" borderId="42" xfId="4" quotePrefix="1" applyFont="1" applyFill="1" applyBorder="1" applyAlignment="1">
      <alignment horizontal="left" vertical="top" wrapText="1"/>
    </xf>
    <xf numFmtId="0" fontId="39" fillId="5" borderId="43" xfId="4" quotePrefix="1" applyFont="1" applyFill="1" applyBorder="1" applyAlignment="1">
      <alignment horizontal="left" vertical="top" wrapText="1"/>
    </xf>
    <xf numFmtId="0" fontId="39" fillId="5" borderId="44" xfId="4" quotePrefix="1" applyFont="1" applyFill="1" applyBorder="1" applyAlignment="1">
      <alignment horizontal="left" vertical="top" wrapText="1"/>
    </xf>
    <xf numFmtId="0" fontId="41" fillId="5" borderId="42" xfId="4" quotePrefix="1" applyFont="1" applyFill="1" applyBorder="1" applyAlignment="1">
      <alignment horizontal="left" vertical="top" wrapText="1"/>
    </xf>
    <xf numFmtId="0" fontId="41" fillId="5" borderId="43" xfId="4" quotePrefix="1" applyFont="1" applyFill="1" applyBorder="1" applyAlignment="1">
      <alignment horizontal="left" vertical="top" wrapText="1"/>
    </xf>
    <xf numFmtId="0" fontId="41" fillId="5" borderId="44" xfId="4" quotePrefix="1" applyFont="1" applyFill="1" applyBorder="1" applyAlignment="1">
      <alignment horizontal="left" vertical="top" wrapText="1"/>
    </xf>
    <xf numFmtId="0" fontId="39" fillId="5" borderId="0" xfId="4" quotePrefix="1" applyFont="1" applyFill="1" applyAlignment="1">
      <alignment horizontal="left" vertical="top" wrapText="1"/>
    </xf>
    <xf numFmtId="0" fontId="39" fillId="5" borderId="2" xfId="4" quotePrefix="1" applyFont="1" applyFill="1" applyBorder="1" applyAlignment="1">
      <alignment horizontal="left" vertical="top" wrapText="1"/>
    </xf>
    <xf numFmtId="0" fontId="39" fillId="5" borderId="66" xfId="4" quotePrefix="1" applyFont="1" applyFill="1" applyBorder="1" applyAlignment="1">
      <alignment horizontal="left" vertical="top" wrapText="1"/>
    </xf>
    <xf numFmtId="0" fontId="39" fillId="5" borderId="10" xfId="4" quotePrefix="1" applyFont="1" applyFill="1" applyBorder="1" applyAlignment="1">
      <alignment horizontal="left" vertical="top" wrapText="1"/>
    </xf>
    <xf numFmtId="0" fontId="39" fillId="5" borderId="68" xfId="4" quotePrefix="1" applyFont="1" applyFill="1" applyBorder="1" applyAlignment="1">
      <alignment horizontal="left" vertical="top" wrapText="1"/>
    </xf>
    <xf numFmtId="0" fontId="45" fillId="5" borderId="43" xfId="5" applyFont="1" applyFill="1" applyBorder="1" applyAlignment="1">
      <alignment horizontal="left" vertical="top" wrapText="1" readingOrder="1"/>
    </xf>
    <xf numFmtId="0" fontId="46" fillId="5" borderId="43" xfId="4" applyFont="1" applyFill="1" applyBorder="1" applyAlignment="1">
      <alignment horizontal="justify" vertical="center" wrapText="1"/>
    </xf>
    <xf numFmtId="0" fontId="39" fillId="5" borderId="42" xfId="4" quotePrefix="1" applyFont="1" applyFill="1" applyBorder="1" applyAlignment="1">
      <alignment vertical="top" wrapText="1"/>
    </xf>
    <xf numFmtId="0" fontId="39" fillId="5" borderId="43" xfId="4" quotePrefix="1" applyFont="1" applyFill="1" applyBorder="1" applyAlignment="1">
      <alignment vertical="top" wrapText="1"/>
    </xf>
    <xf numFmtId="0" fontId="39" fillId="5" borderId="44" xfId="4" quotePrefix="1" applyFont="1" applyFill="1" applyBorder="1" applyAlignment="1">
      <alignment vertical="top" wrapText="1"/>
    </xf>
    <xf numFmtId="0" fontId="39" fillId="5" borderId="0" xfId="4" quotePrefix="1" applyFont="1" applyFill="1" applyAlignment="1">
      <alignment vertical="top" wrapText="1"/>
    </xf>
    <xf numFmtId="0" fontId="0" fillId="5" borderId="0" xfId="0" applyFill="1" applyAlignment="1">
      <alignment wrapText="1"/>
    </xf>
    <xf numFmtId="0" fontId="37" fillId="5" borderId="42" xfId="4" applyFont="1" applyFill="1" applyBorder="1" applyAlignment="1">
      <alignment wrapText="1"/>
    </xf>
    <xf numFmtId="0" fontId="37" fillId="5" borderId="43" xfId="4" applyFont="1" applyFill="1" applyBorder="1" applyAlignment="1">
      <alignment wrapText="1"/>
    </xf>
    <xf numFmtId="0" fontId="37" fillId="5" borderId="44" xfId="4" applyFont="1" applyFill="1" applyBorder="1" applyAlignment="1">
      <alignment wrapText="1"/>
    </xf>
    <xf numFmtId="0" fontId="37" fillId="5" borderId="15" xfId="4" applyFont="1" applyFill="1" applyBorder="1" applyAlignment="1">
      <alignment wrapText="1"/>
    </xf>
    <xf numFmtId="0" fontId="37" fillId="5" borderId="2" xfId="4" applyFont="1" applyFill="1" applyBorder="1" applyAlignment="1">
      <alignment wrapText="1"/>
    </xf>
    <xf numFmtId="0" fontId="37" fillId="5" borderId="14" xfId="4" applyFont="1" applyFill="1" applyBorder="1" applyAlignment="1">
      <alignment wrapText="1"/>
    </xf>
    <xf numFmtId="0" fontId="37" fillId="5" borderId="13" xfId="4" applyFont="1" applyFill="1" applyBorder="1" applyAlignment="1">
      <alignment wrapText="1"/>
    </xf>
    <xf numFmtId="0" fontId="37" fillId="5" borderId="12" xfId="4" applyFont="1" applyFill="1" applyBorder="1" applyAlignment="1">
      <alignment wrapText="1"/>
    </xf>
    <xf numFmtId="0" fontId="37" fillId="5" borderId="0" xfId="4" applyFont="1" applyFill="1" applyAlignment="1">
      <alignment wrapText="1"/>
    </xf>
    <xf numFmtId="0" fontId="39" fillId="5" borderId="15" xfId="4" quotePrefix="1" applyFont="1" applyFill="1" applyBorder="1" applyAlignment="1">
      <alignment vertical="top" wrapText="1"/>
    </xf>
    <xf numFmtId="0" fontId="39" fillId="5" borderId="2" xfId="4" quotePrefix="1" applyFont="1" applyFill="1" applyBorder="1" applyAlignment="1">
      <alignment vertical="top" wrapText="1"/>
    </xf>
    <xf numFmtId="0" fontId="40" fillId="5" borderId="0" xfId="4" quotePrefix="1" applyFont="1" applyFill="1" applyAlignment="1">
      <alignment horizontal="left" vertical="top" wrapText="1"/>
    </xf>
    <xf numFmtId="0" fontId="43" fillId="5" borderId="0" xfId="4" applyFont="1" applyFill="1" applyAlignment="1">
      <alignment horizontal="left" vertical="center" wrapText="1"/>
    </xf>
    <xf numFmtId="0" fontId="37" fillId="5" borderId="0" xfId="4" applyFont="1" applyFill="1" applyAlignment="1">
      <alignment horizontal="left" vertical="center" wrapText="1"/>
    </xf>
    <xf numFmtId="0" fontId="37" fillId="5" borderId="0" xfId="4" quotePrefix="1" applyFont="1" applyFill="1" applyAlignment="1">
      <alignment horizontal="left" vertical="center" wrapText="1"/>
    </xf>
    <xf numFmtId="0" fontId="43" fillId="14" borderId="3" xfId="4" applyFont="1" applyFill="1" applyBorder="1" applyAlignment="1">
      <alignment horizontal="center" wrapText="1"/>
    </xf>
    <xf numFmtId="0" fontId="37" fillId="5" borderId="0" xfId="4" applyFont="1" applyFill="1"/>
    <xf numFmtId="0" fontId="45" fillId="5" borderId="0" xfId="0" applyFont="1" applyFill="1" applyAlignment="1">
      <alignment horizontal="left" vertical="center" wrapText="1"/>
    </xf>
    <xf numFmtId="0" fontId="46" fillId="5" borderId="0" xfId="0" applyFont="1" applyFill="1" applyAlignment="1">
      <alignment horizontal="left" vertical="top" wrapText="1"/>
    </xf>
    <xf numFmtId="0" fontId="43" fillId="5" borderId="3" xfId="4" applyFont="1" applyFill="1" applyBorder="1" applyAlignment="1">
      <alignment horizontal="center" vertical="center"/>
    </xf>
    <xf numFmtId="0" fontId="43" fillId="5" borderId="3" xfId="4" applyFont="1" applyFill="1" applyBorder="1" applyAlignment="1">
      <alignment horizontal="center" vertical="center" wrapText="1"/>
    </xf>
    <xf numFmtId="0" fontId="41" fillId="0" borderId="42" xfId="4" quotePrefix="1" applyFont="1" applyBorder="1" applyAlignment="1">
      <alignment horizontal="left" vertical="top" wrapText="1"/>
    </xf>
    <xf numFmtId="0" fontId="41" fillId="0" borderId="43" xfId="4" quotePrefix="1" applyFont="1" applyBorder="1" applyAlignment="1">
      <alignment horizontal="left" vertical="top" wrapText="1"/>
    </xf>
    <xf numFmtId="0" fontId="41" fillId="0" borderId="44" xfId="4" quotePrefix="1" applyFont="1" applyBorder="1" applyAlignment="1">
      <alignment horizontal="left" vertical="top" wrapText="1"/>
    </xf>
    <xf numFmtId="0" fontId="0" fillId="0" borderId="0" xfId="0" applyAlignment="1">
      <alignment wrapText="1"/>
    </xf>
    <xf numFmtId="0" fontId="4" fillId="0" borderId="6" xfId="2" applyFont="1" applyBorder="1" applyAlignment="1">
      <alignment horizontal="left" vertical="center" wrapText="1"/>
    </xf>
    <xf numFmtId="0" fontId="4" fillId="0" borderId="1" xfId="2" applyFont="1" applyBorder="1" applyAlignment="1">
      <alignment horizontal="left" vertical="center" wrapText="1"/>
    </xf>
    <xf numFmtId="0" fontId="4" fillId="0" borderId="28" xfId="2" applyFont="1" applyBorder="1" applyAlignment="1">
      <alignment horizontal="left" vertical="center" wrapText="1"/>
    </xf>
    <xf numFmtId="9" fontId="5" fillId="0" borderId="72" xfId="2" applyNumberFormat="1" applyFont="1" applyBorder="1" applyAlignment="1">
      <alignment horizontal="center" vertical="center" wrapText="1"/>
    </xf>
    <xf numFmtId="14" fontId="8" fillId="6" borderId="1" xfId="0" applyNumberFormat="1" applyFont="1" applyFill="1" applyBorder="1" applyAlignment="1">
      <alignment horizontal="right" vertical="center"/>
    </xf>
    <xf numFmtId="14" fontId="16" fillId="0" borderId="1" xfId="0" applyNumberFormat="1" applyFont="1" applyBorder="1" applyAlignment="1" applyProtection="1">
      <alignment horizontal="right" vertical="center" wrapText="1"/>
      <protection locked="0"/>
    </xf>
    <xf numFmtId="14" fontId="16" fillId="0" borderId="1" xfId="0" applyNumberFormat="1" applyFont="1" applyBorder="1" applyAlignment="1" applyProtection="1">
      <alignment horizontal="right"/>
      <protection locked="0"/>
    </xf>
    <xf numFmtId="14" fontId="16" fillId="0" borderId="0" xfId="0" applyNumberFormat="1" applyFont="1" applyAlignment="1" applyProtection="1">
      <alignment horizontal="right"/>
      <protection locked="0"/>
    </xf>
    <xf numFmtId="14" fontId="0" fillId="0" borderId="0" xfId="0" applyNumberFormat="1" applyAlignment="1">
      <alignment horizontal="right"/>
    </xf>
    <xf numFmtId="9" fontId="49" fillId="0" borderId="0" xfId="2" applyNumberFormat="1" applyFont="1" applyAlignment="1">
      <alignment vertical="center"/>
    </xf>
    <xf numFmtId="49" fontId="9" fillId="0" borderId="0" xfId="2" applyNumberFormat="1" applyFont="1" applyAlignment="1">
      <alignment vertical="center"/>
    </xf>
    <xf numFmtId="0" fontId="23" fillId="0" borderId="0" xfId="0" applyFont="1" applyAlignment="1">
      <alignment horizontal="center" vertical="center" wrapText="1"/>
    </xf>
    <xf numFmtId="9" fontId="23" fillId="0" borderId="0" xfId="0" applyNumberFormat="1" applyFont="1" applyAlignment="1">
      <alignment horizontal="center" vertical="center" wrapText="1"/>
    </xf>
    <xf numFmtId="0" fontId="3" fillId="2" borderId="0" xfId="2" applyFont="1" applyFill="1" applyAlignment="1">
      <alignment horizontal="center" vertical="center" wrapText="1"/>
    </xf>
    <xf numFmtId="9" fontId="3" fillId="0" borderId="0" xfId="2" applyNumberFormat="1" applyFont="1" applyAlignment="1">
      <alignment vertical="center" wrapText="1"/>
    </xf>
    <xf numFmtId="9" fontId="4" fillId="0" borderId="6" xfId="0" applyNumberFormat="1" applyFont="1" applyBorder="1" applyAlignment="1">
      <alignment horizontal="center" vertical="center" wrapText="1"/>
    </xf>
    <xf numFmtId="9" fontId="4" fillId="0" borderId="1" xfId="0" applyNumberFormat="1" applyFont="1" applyBorder="1" applyAlignment="1">
      <alignment horizontal="center" vertical="center" wrapText="1"/>
    </xf>
    <xf numFmtId="9" fontId="4" fillId="0" borderId="28" xfId="0" applyNumberFormat="1" applyFont="1" applyBorder="1" applyAlignment="1">
      <alignment horizontal="center" vertical="center" wrapText="1"/>
    </xf>
    <xf numFmtId="9" fontId="4" fillId="0" borderId="0" xfId="2" applyNumberFormat="1" applyFont="1" applyAlignment="1">
      <alignment horizontal="center" vertical="center" wrapText="1"/>
    </xf>
    <xf numFmtId="0" fontId="8" fillId="5" borderId="5" xfId="0" applyFont="1" applyFill="1" applyBorder="1" applyAlignment="1">
      <alignment wrapText="1"/>
    </xf>
    <xf numFmtId="0" fontId="27" fillId="0" borderId="1" xfId="2" applyFont="1" applyBorder="1" applyAlignment="1">
      <alignment horizontal="left" vertical="center"/>
    </xf>
    <xf numFmtId="0" fontId="50" fillId="0" borderId="73" xfId="0" applyFont="1" applyBorder="1" applyAlignment="1" applyProtection="1">
      <alignment horizontal="center" vertical="top" wrapText="1"/>
      <protection locked="0"/>
    </xf>
    <xf numFmtId="14" fontId="50" fillId="0" borderId="73" xfId="0" applyNumberFormat="1" applyFont="1" applyBorder="1" applyAlignment="1" applyProtection="1">
      <alignment horizontal="center" vertical="top"/>
      <protection locked="0"/>
    </xf>
    <xf numFmtId="0" fontId="2" fillId="3" borderId="1" xfId="2" applyFill="1" applyBorder="1" applyAlignment="1">
      <alignment horizontal="justify" vertical="center" wrapText="1"/>
    </xf>
    <xf numFmtId="0" fontId="8" fillId="5" borderId="1" xfId="0" applyFont="1" applyFill="1" applyBorder="1" applyAlignment="1">
      <alignment horizontal="left" vertical="top" wrapText="1"/>
    </xf>
    <xf numFmtId="14" fontId="8" fillId="5" borderId="1" xfId="0" applyNumberFormat="1" applyFont="1" applyFill="1" applyBorder="1" applyAlignment="1">
      <alignment horizontal="left" wrapText="1"/>
    </xf>
    <xf numFmtId="0" fontId="45" fillId="5" borderId="71" xfId="0" applyFont="1" applyFill="1" applyBorder="1" applyAlignment="1">
      <alignment horizontal="left" vertical="center" wrapText="1"/>
    </xf>
    <xf numFmtId="0" fontId="45" fillId="5" borderId="60" xfId="0" applyFont="1" applyFill="1" applyBorder="1" applyAlignment="1">
      <alignment horizontal="left" vertical="center" wrapText="1"/>
    </xf>
    <xf numFmtId="0" fontId="46" fillId="5" borderId="57" xfId="4" applyFont="1" applyFill="1" applyBorder="1" applyAlignment="1">
      <alignment horizontal="justify" vertical="center" wrapText="1"/>
    </xf>
    <xf numFmtId="0" fontId="46" fillId="5" borderId="58" xfId="4" applyFont="1" applyFill="1" applyBorder="1" applyAlignment="1">
      <alignment horizontal="justify" vertical="center" wrapText="1"/>
    </xf>
    <xf numFmtId="0" fontId="45" fillId="14" borderId="47" xfId="5" applyFont="1" applyFill="1" applyBorder="1" applyAlignment="1">
      <alignment horizontal="center" vertical="center" wrapText="1"/>
    </xf>
    <xf numFmtId="0" fontId="45" fillId="14" borderId="48" xfId="5" applyFont="1" applyFill="1" applyBorder="1" applyAlignment="1">
      <alignment horizontal="center" vertical="center" wrapText="1"/>
    </xf>
    <xf numFmtId="0" fontId="45" fillId="14" borderId="49" xfId="4" applyFont="1" applyFill="1" applyBorder="1" applyAlignment="1">
      <alignment horizontal="center" vertical="center" wrapText="1"/>
    </xf>
    <xf numFmtId="0" fontId="45" fillId="14" borderId="50" xfId="4" applyFont="1" applyFill="1" applyBorder="1" applyAlignment="1">
      <alignment horizontal="center" vertical="center" wrapText="1"/>
    </xf>
    <xf numFmtId="0" fontId="45" fillId="5" borderId="59" xfId="0" applyFont="1" applyFill="1" applyBorder="1" applyAlignment="1">
      <alignment horizontal="left" vertical="center" wrapText="1"/>
    </xf>
    <xf numFmtId="0" fontId="39" fillId="5" borderId="66" xfId="4" quotePrefix="1" applyFont="1" applyFill="1" applyBorder="1" applyAlignment="1">
      <alignment horizontal="left" vertical="top" wrapText="1"/>
    </xf>
    <xf numFmtId="0" fontId="39" fillId="5" borderId="10" xfId="4" quotePrefix="1" applyFont="1" applyFill="1" applyBorder="1" applyAlignment="1">
      <alignment horizontal="left" vertical="top" wrapText="1"/>
    </xf>
    <xf numFmtId="0" fontId="39" fillId="5" borderId="68" xfId="4" quotePrefix="1" applyFont="1" applyFill="1" applyBorder="1" applyAlignment="1">
      <alignment horizontal="left" vertical="top" wrapText="1"/>
    </xf>
    <xf numFmtId="0" fontId="45" fillId="5" borderId="56" xfId="0" applyFont="1" applyFill="1" applyBorder="1" applyAlignment="1">
      <alignment horizontal="left" vertical="center" wrapText="1"/>
    </xf>
    <xf numFmtId="0" fontId="45" fillId="5" borderId="70" xfId="5" applyFont="1" applyFill="1" applyBorder="1" applyAlignment="1">
      <alignment horizontal="left" vertical="top" wrapText="1" readingOrder="1"/>
    </xf>
    <xf numFmtId="0" fontId="45" fillId="5" borderId="52" xfId="5" applyFont="1" applyFill="1" applyBorder="1" applyAlignment="1">
      <alignment horizontal="left" vertical="top" wrapText="1" readingOrder="1"/>
    </xf>
    <xf numFmtId="0" fontId="46" fillId="5" borderId="53" xfId="4" applyFont="1" applyFill="1" applyBorder="1" applyAlignment="1">
      <alignment horizontal="justify" vertical="center" wrapText="1"/>
    </xf>
    <xf numFmtId="0" fontId="46" fillId="5" borderId="54" xfId="4" applyFont="1" applyFill="1" applyBorder="1" applyAlignment="1">
      <alignment horizontal="justify" vertical="center" wrapText="1"/>
    </xf>
    <xf numFmtId="0" fontId="45" fillId="5" borderId="55" xfId="0" applyFont="1" applyFill="1" applyBorder="1" applyAlignment="1">
      <alignment horizontal="left" vertical="center" wrapText="1"/>
    </xf>
    <xf numFmtId="0" fontId="39" fillId="5" borderId="3" xfId="4" quotePrefix="1" applyFont="1" applyFill="1" applyBorder="1" applyAlignment="1">
      <alignment horizontal="left" vertical="top" wrapText="1"/>
    </xf>
    <xf numFmtId="0" fontId="39" fillId="5" borderId="1" xfId="4" quotePrefix="1" applyFont="1" applyFill="1" applyBorder="1" applyAlignment="1">
      <alignment horizontal="left" vertical="top" wrapText="1"/>
    </xf>
    <xf numFmtId="0" fontId="39" fillId="5" borderId="26" xfId="4" quotePrefix="1" applyFont="1" applyFill="1" applyBorder="1" applyAlignment="1">
      <alignment horizontal="left" vertical="top" wrapText="1"/>
    </xf>
    <xf numFmtId="0" fontId="45" fillId="5" borderId="51" xfId="5" applyFont="1" applyFill="1" applyBorder="1" applyAlignment="1">
      <alignment horizontal="left" vertical="top" wrapText="1" readingOrder="1"/>
    </xf>
    <xf numFmtId="0" fontId="39" fillId="5" borderId="15" xfId="4" quotePrefix="1" applyFont="1" applyFill="1" applyBorder="1" applyAlignment="1">
      <alignment horizontal="left" vertical="top" wrapText="1"/>
    </xf>
    <xf numFmtId="0" fontId="39" fillId="5" borderId="0" xfId="4" quotePrefix="1" applyFont="1" applyFill="1" applyAlignment="1">
      <alignment horizontal="left" vertical="top" wrapText="1"/>
    </xf>
    <xf numFmtId="0" fontId="39" fillId="5" borderId="2" xfId="4" quotePrefix="1" applyFont="1" applyFill="1" applyBorder="1" applyAlignment="1">
      <alignment horizontal="left" vertical="top" wrapText="1"/>
    </xf>
    <xf numFmtId="0" fontId="39" fillId="5" borderId="42" xfId="4" quotePrefix="1" applyFont="1" applyFill="1" applyBorder="1" applyAlignment="1">
      <alignment horizontal="left" vertical="top" wrapText="1"/>
    </xf>
    <xf numFmtId="0" fontId="39" fillId="5" borderId="43" xfId="4" quotePrefix="1" applyFont="1" applyFill="1" applyBorder="1" applyAlignment="1">
      <alignment horizontal="left" vertical="top" wrapText="1"/>
    </xf>
    <xf numFmtId="0" fontId="39" fillId="5" borderId="44" xfId="4" quotePrefix="1" applyFont="1" applyFill="1" applyBorder="1" applyAlignment="1">
      <alignment horizontal="left" vertical="top" wrapText="1"/>
    </xf>
    <xf numFmtId="0" fontId="45" fillId="5" borderId="61" xfId="0" applyFont="1" applyFill="1" applyBorder="1" applyAlignment="1">
      <alignment horizontal="left" vertical="center" wrapText="1"/>
    </xf>
    <xf numFmtId="0" fontId="45" fillId="5" borderId="62" xfId="0" applyFont="1" applyFill="1" applyBorder="1" applyAlignment="1">
      <alignment horizontal="left" vertical="center" wrapText="1"/>
    </xf>
    <xf numFmtId="0" fontId="46" fillId="5" borderId="63" xfId="0" applyFont="1" applyFill="1" applyBorder="1" applyAlignment="1">
      <alignment horizontal="justify" vertical="center" wrapText="1"/>
    </xf>
    <xf numFmtId="0" fontId="46" fillId="5" borderId="64" xfId="0" applyFont="1" applyFill="1" applyBorder="1" applyAlignment="1">
      <alignment horizontal="justify" vertical="center" wrapText="1"/>
    </xf>
    <xf numFmtId="0" fontId="36" fillId="13" borderId="30" xfId="4" applyFont="1" applyFill="1" applyBorder="1" applyAlignment="1">
      <alignment horizontal="center" vertical="center" wrapText="1"/>
    </xf>
    <xf numFmtId="0" fontId="36" fillId="13" borderId="31" xfId="4" applyFont="1" applyFill="1" applyBorder="1" applyAlignment="1">
      <alignment horizontal="center" vertical="center" wrapText="1"/>
    </xf>
    <xf numFmtId="0" fontId="36" fillId="13" borderId="32" xfId="4" applyFont="1" applyFill="1" applyBorder="1" applyAlignment="1">
      <alignment horizontal="center" vertical="center" wrapText="1"/>
    </xf>
    <xf numFmtId="0" fontId="37" fillId="0" borderId="15" xfId="4" quotePrefix="1" applyFont="1" applyBorder="1" applyAlignment="1">
      <alignment horizontal="left" vertical="center" wrapText="1"/>
    </xf>
    <xf numFmtId="0" fontId="37" fillId="0" borderId="0" xfId="4" quotePrefix="1" applyFont="1" applyAlignment="1">
      <alignment horizontal="left" vertical="center" wrapText="1"/>
    </xf>
    <xf numFmtId="0" fontId="37" fillId="0" borderId="2" xfId="4" quotePrefix="1" applyFont="1" applyBorder="1" applyAlignment="1">
      <alignment horizontal="left" vertical="center" wrapText="1"/>
    </xf>
    <xf numFmtId="0" fontId="37" fillId="0" borderId="45" xfId="4" quotePrefix="1" applyFont="1" applyBorder="1" applyAlignment="1">
      <alignment horizontal="left" vertical="center" wrapText="1"/>
    </xf>
    <xf numFmtId="0" fontId="37" fillId="0" borderId="9" xfId="4" quotePrefix="1" applyFont="1" applyBorder="1" applyAlignment="1">
      <alignment horizontal="left" vertical="center" wrapText="1"/>
    </xf>
    <xf numFmtId="0" fontId="37" fillId="0" borderId="46" xfId="4" quotePrefix="1" applyFont="1" applyBorder="1" applyAlignment="1">
      <alignment horizontal="left" vertical="center" wrapText="1"/>
    </xf>
    <xf numFmtId="0" fontId="40" fillId="5" borderId="43" xfId="4" quotePrefix="1" applyFont="1" applyFill="1" applyBorder="1" applyAlignment="1">
      <alignment horizontal="left" vertical="top" wrapText="1"/>
    </xf>
    <xf numFmtId="0" fontId="40" fillId="5" borderId="44" xfId="4" quotePrefix="1" applyFont="1" applyFill="1" applyBorder="1" applyAlignment="1">
      <alignment horizontal="left" vertical="top" wrapText="1"/>
    </xf>
    <xf numFmtId="0" fontId="41" fillId="5" borderId="45" xfId="4" quotePrefix="1" applyFont="1" applyFill="1" applyBorder="1" applyAlignment="1">
      <alignment horizontal="justify" vertical="center" wrapText="1"/>
    </xf>
    <xf numFmtId="0" fontId="41" fillId="5" borderId="9" xfId="4" quotePrefix="1" applyFont="1" applyFill="1" applyBorder="1" applyAlignment="1">
      <alignment horizontal="justify" vertical="center" wrapText="1"/>
    </xf>
    <xf numFmtId="0" fontId="41" fillId="5" borderId="46" xfId="4" quotePrefix="1" applyFont="1" applyFill="1" applyBorder="1" applyAlignment="1">
      <alignment horizontal="justify" vertical="center" wrapText="1"/>
    </xf>
    <xf numFmtId="0" fontId="45" fillId="14" borderId="69" xfId="5" applyFont="1" applyFill="1" applyBorder="1" applyAlignment="1">
      <alignment horizontal="center" vertical="center" wrapText="1"/>
    </xf>
    <xf numFmtId="0" fontId="41" fillId="5" borderId="42" xfId="4" quotePrefix="1" applyFont="1" applyFill="1" applyBorder="1" applyAlignment="1">
      <alignment horizontal="left" vertical="top" wrapText="1"/>
    </xf>
    <xf numFmtId="0" fontId="41" fillId="5" borderId="43" xfId="4" quotePrefix="1" applyFont="1" applyFill="1" applyBorder="1" applyAlignment="1">
      <alignment horizontal="left" vertical="top" wrapText="1"/>
    </xf>
    <xf numFmtId="0" fontId="41" fillId="5" borderId="44" xfId="4" quotePrefix="1" applyFont="1" applyFill="1" applyBorder="1" applyAlignment="1">
      <alignment horizontal="left" vertical="top" wrapText="1"/>
    </xf>
    <xf numFmtId="0" fontId="41" fillId="4" borderId="42" xfId="4" quotePrefix="1" applyFont="1" applyFill="1" applyBorder="1" applyAlignment="1">
      <alignment horizontal="left" vertical="top" wrapText="1"/>
    </xf>
    <xf numFmtId="0" fontId="41" fillId="4" borderId="43" xfId="4" quotePrefix="1" applyFont="1" applyFill="1" applyBorder="1" applyAlignment="1">
      <alignment horizontal="left" vertical="top" wrapText="1"/>
    </xf>
    <xf numFmtId="0" fontId="41" fillId="4" borderId="44" xfId="4" quotePrefix="1" applyFont="1" applyFill="1" applyBorder="1" applyAlignment="1">
      <alignment horizontal="left" vertical="top" wrapText="1"/>
    </xf>
    <xf numFmtId="0" fontId="14" fillId="0" borderId="1" xfId="2" applyFont="1" applyBorder="1" applyAlignment="1" applyProtection="1">
      <alignment horizontal="center" vertical="center"/>
      <protection locked="0"/>
    </xf>
    <xf numFmtId="0" fontId="14" fillId="0" borderId="1" xfId="2" applyFont="1" applyBorder="1" applyAlignment="1">
      <alignment horizontal="center" vertical="center"/>
    </xf>
    <xf numFmtId="0" fontId="6" fillId="0" borderId="1" xfId="2" applyFont="1" applyBorder="1" applyAlignment="1" applyProtection="1">
      <alignment horizontal="left" vertical="justify" wrapText="1"/>
      <protection locked="0"/>
    </xf>
    <xf numFmtId="0" fontId="14" fillId="0" borderId="1" xfId="2" applyFont="1" applyBorder="1" applyAlignment="1">
      <alignment horizontal="center" vertical="center" wrapText="1"/>
    </xf>
    <xf numFmtId="0" fontId="4" fillId="0" borderId="1" xfId="2" applyFont="1" applyBorder="1" applyAlignment="1" applyProtection="1">
      <alignment horizontal="left" vertical="center" wrapText="1"/>
      <protection locked="0"/>
    </xf>
    <xf numFmtId="0" fontId="22" fillId="0" borderId="30" xfId="0" applyFont="1" applyBorder="1" applyAlignment="1">
      <alignment horizontal="center" vertical="center" wrapText="1"/>
    </xf>
    <xf numFmtId="0" fontId="22" fillId="0" borderId="31" xfId="0" applyFont="1" applyBorder="1" applyAlignment="1">
      <alignment horizontal="center" vertical="center" wrapText="1"/>
    </xf>
    <xf numFmtId="0" fontId="22" fillId="0" borderId="32" xfId="0" applyFont="1" applyBorder="1" applyAlignment="1">
      <alignment horizontal="center" vertical="center" wrapText="1"/>
    </xf>
    <xf numFmtId="0" fontId="22" fillId="0" borderId="34" xfId="0" applyFont="1" applyBorder="1" applyAlignment="1">
      <alignment horizontal="center" vertical="center" wrapText="1"/>
    </xf>
    <xf numFmtId="0" fontId="22" fillId="0" borderId="6" xfId="0" applyFont="1" applyBorder="1" applyAlignment="1">
      <alignment horizontal="center" vertical="center" wrapText="1"/>
    </xf>
    <xf numFmtId="0" fontId="22" fillId="0" borderId="36" xfId="0" applyFont="1" applyBorder="1" applyAlignment="1">
      <alignment horizontal="center" vertical="center" wrapText="1"/>
    </xf>
    <xf numFmtId="0" fontId="22" fillId="0" borderId="25" xfId="0" applyFont="1" applyBorder="1" applyAlignment="1">
      <alignment horizontal="center" vertical="center" wrapText="1"/>
    </xf>
    <xf numFmtId="0" fontId="3" fillId="2" borderId="1" xfId="2" applyFont="1" applyFill="1" applyBorder="1" applyAlignment="1">
      <alignment horizontal="center"/>
    </xf>
    <xf numFmtId="0" fontId="7" fillId="0" borderId="1" xfId="2" applyFont="1" applyBorder="1" applyAlignment="1">
      <alignment horizontal="center" vertical="center"/>
    </xf>
    <xf numFmtId="0" fontId="6" fillId="5" borderId="1" xfId="2" applyFont="1" applyFill="1" applyBorder="1" applyAlignment="1">
      <alignment horizontal="left" vertical="center" wrapText="1"/>
    </xf>
    <xf numFmtId="0" fontId="6" fillId="5" borderId="4" xfId="2" applyFont="1" applyFill="1" applyBorder="1" applyAlignment="1">
      <alignment horizontal="left" vertical="center" wrapText="1"/>
    </xf>
    <xf numFmtId="0" fontId="15" fillId="0" borderId="21" xfId="0" applyFont="1" applyBorder="1" applyAlignment="1">
      <alignment horizontal="center" vertical="center" wrapText="1"/>
    </xf>
    <xf numFmtId="0" fontId="15" fillId="0" borderId="22" xfId="0" applyFont="1" applyBorder="1" applyAlignment="1">
      <alignment horizontal="center" vertical="center" wrapText="1"/>
    </xf>
    <xf numFmtId="0" fontId="15" fillId="0" borderId="23" xfId="0" applyFont="1" applyBorder="1" applyAlignment="1">
      <alignment horizontal="center" vertical="center" wrapText="1"/>
    </xf>
    <xf numFmtId="0" fontId="5" fillId="0" borderId="21" xfId="2" applyFont="1" applyBorder="1" applyAlignment="1">
      <alignment horizontal="center" vertical="center" wrapText="1"/>
    </xf>
    <xf numFmtId="0" fontId="5" fillId="0" borderId="22" xfId="2" applyFont="1" applyBorder="1" applyAlignment="1">
      <alignment horizontal="center" vertical="center" wrapText="1"/>
    </xf>
    <xf numFmtId="0" fontId="5" fillId="0" borderId="23" xfId="2" applyFont="1" applyBorder="1" applyAlignment="1">
      <alignment horizontal="center" vertical="center" wrapText="1"/>
    </xf>
    <xf numFmtId="0" fontId="15" fillId="0" borderId="6" xfId="2" applyFont="1" applyBorder="1" applyAlignment="1">
      <alignment horizontal="center" vertical="center" wrapText="1"/>
    </xf>
    <xf numFmtId="0" fontId="15" fillId="0" borderId="25" xfId="2" applyFont="1" applyBorder="1" applyAlignment="1">
      <alignment horizontal="center" vertical="center" wrapText="1"/>
    </xf>
    <xf numFmtId="0" fontId="2" fillId="2" borderId="1" xfId="2" applyFill="1" applyBorder="1" applyAlignment="1">
      <alignment horizontal="center"/>
    </xf>
    <xf numFmtId="0" fontId="15" fillId="0" borderId="1" xfId="2" applyFont="1" applyBorder="1" applyAlignment="1">
      <alignment horizontal="center" vertical="center" wrapText="1"/>
    </xf>
    <xf numFmtId="0" fontId="15" fillId="0" borderId="66" xfId="2" applyFont="1" applyBorder="1" applyAlignment="1">
      <alignment horizontal="center" vertical="center" textRotation="90" wrapText="1"/>
    </xf>
    <xf numFmtId="0" fontId="15" fillId="0" borderId="67" xfId="2" applyFont="1" applyBorder="1" applyAlignment="1">
      <alignment horizontal="center" vertical="center" textRotation="90" wrapText="1"/>
    </xf>
    <xf numFmtId="0" fontId="15" fillId="0" borderId="3" xfId="2" applyFont="1" applyBorder="1" applyAlignment="1">
      <alignment horizontal="center" vertical="center" textRotation="90" wrapText="1"/>
    </xf>
    <xf numFmtId="0" fontId="15" fillId="0" borderId="27" xfId="2" applyFont="1" applyBorder="1" applyAlignment="1">
      <alignment horizontal="center" vertical="center" textRotation="90" wrapText="1"/>
    </xf>
    <xf numFmtId="0" fontId="15" fillId="0" borderId="1" xfId="2" applyFont="1" applyBorder="1" applyAlignment="1">
      <alignment horizontal="center" vertical="center"/>
    </xf>
    <xf numFmtId="0" fontId="15" fillId="2" borderId="21" xfId="2" applyFont="1" applyFill="1" applyBorder="1" applyAlignment="1">
      <alignment horizontal="center"/>
    </xf>
    <xf numFmtId="0" fontId="15" fillId="2" borderId="22" xfId="2" applyFont="1" applyFill="1" applyBorder="1" applyAlignment="1">
      <alignment horizontal="center"/>
    </xf>
    <xf numFmtId="0" fontId="15" fillId="2" borderId="23" xfId="2" applyFont="1" applyFill="1" applyBorder="1" applyAlignment="1">
      <alignment horizontal="center"/>
    </xf>
    <xf numFmtId="0" fontId="5" fillId="0" borderId="1" xfId="2" applyFont="1" applyBorder="1" applyAlignment="1">
      <alignment horizontal="center" vertical="center" wrapText="1"/>
    </xf>
    <xf numFmtId="0" fontId="5" fillId="0" borderId="5" xfId="2" applyFont="1" applyBorder="1" applyAlignment="1">
      <alignment horizontal="center" vertical="center" wrapText="1"/>
    </xf>
    <xf numFmtId="9" fontId="24" fillId="0" borderId="6" xfId="0" applyNumberFormat="1" applyFont="1" applyBorder="1" applyAlignment="1">
      <alignment horizontal="center" vertical="center" wrapText="1"/>
    </xf>
    <xf numFmtId="9" fontId="24" fillId="0" borderId="1" xfId="0" applyNumberFormat="1" applyFont="1" applyBorder="1" applyAlignment="1">
      <alignment horizontal="center" vertical="center" wrapText="1"/>
    </xf>
    <xf numFmtId="9" fontId="24" fillId="0" borderId="28" xfId="0" applyNumberFormat="1" applyFont="1" applyBorder="1" applyAlignment="1">
      <alignment horizontal="center" vertical="center" wrapText="1"/>
    </xf>
    <xf numFmtId="9" fontId="24" fillId="0" borderId="25" xfId="0" applyNumberFormat="1" applyFont="1" applyBorder="1" applyAlignment="1">
      <alignment horizontal="center" vertical="center" wrapText="1"/>
    </xf>
    <xf numFmtId="9" fontId="24" fillId="0" borderId="26" xfId="0" applyNumberFormat="1" applyFont="1" applyBorder="1" applyAlignment="1">
      <alignment horizontal="center" vertical="center" wrapText="1"/>
    </xf>
    <xf numFmtId="9" fontId="24" fillId="0" borderId="29" xfId="0" applyNumberFormat="1" applyFont="1" applyBorder="1" applyAlignment="1">
      <alignment horizontal="center" vertical="center" wrapText="1"/>
    </xf>
    <xf numFmtId="9" fontId="48" fillId="0" borderId="5" xfId="2" applyNumberFormat="1" applyFont="1" applyBorder="1" applyAlignment="1">
      <alignment horizontal="center" vertical="center" wrapText="1"/>
    </xf>
    <xf numFmtId="9" fontId="48" fillId="0" borderId="7" xfId="2" applyNumberFormat="1" applyFont="1" applyBorder="1" applyAlignment="1">
      <alignment horizontal="center" vertical="center" wrapText="1"/>
    </xf>
    <xf numFmtId="9" fontId="48" fillId="0" borderId="4" xfId="2" applyNumberFormat="1" applyFont="1" applyBorder="1" applyAlignment="1">
      <alignment horizontal="center" vertical="center" wrapText="1"/>
    </xf>
    <xf numFmtId="0" fontId="7" fillId="0" borderId="5" xfId="2" applyFont="1" applyBorder="1" applyAlignment="1">
      <alignment horizontal="center" vertical="center"/>
    </xf>
    <xf numFmtId="0" fontId="7" fillId="0" borderId="4" xfId="2" applyFont="1" applyBorder="1" applyAlignment="1">
      <alignment horizontal="center" vertical="center"/>
    </xf>
    <xf numFmtId="0" fontId="12" fillId="0" borderId="5" xfId="2" applyFont="1" applyBorder="1" applyAlignment="1">
      <alignment horizontal="center" vertical="center" wrapText="1"/>
    </xf>
    <xf numFmtId="0" fontId="34" fillId="0" borderId="1" xfId="2" applyFont="1" applyBorder="1" applyAlignment="1">
      <alignment horizontal="center" vertical="center" wrapText="1"/>
    </xf>
    <xf numFmtId="0" fontId="5" fillId="0" borderId="19" xfId="2" applyFont="1" applyBorder="1" applyAlignment="1">
      <alignment horizontal="center" vertical="center" wrapText="1"/>
    </xf>
    <xf numFmtId="0" fontId="5" fillId="0" borderId="20" xfId="2" applyFont="1" applyBorder="1" applyAlignment="1">
      <alignment horizontal="center" vertical="center" wrapText="1"/>
    </xf>
    <xf numFmtId="9" fontId="5" fillId="0" borderId="8" xfId="2" applyNumberFormat="1" applyFont="1" applyBorder="1" applyAlignment="1">
      <alignment horizontal="center" vertical="center" wrapText="1"/>
    </xf>
    <xf numFmtId="9" fontId="5" fillId="0" borderId="10" xfId="2" applyNumberFormat="1" applyFont="1" applyBorder="1" applyAlignment="1">
      <alignment horizontal="center" vertical="center" wrapText="1"/>
    </xf>
    <xf numFmtId="9" fontId="5" fillId="0" borderId="19" xfId="2" applyNumberFormat="1" applyFont="1" applyBorder="1" applyAlignment="1">
      <alignment horizontal="center" vertical="center" wrapText="1"/>
    </xf>
    <xf numFmtId="0" fontId="5" fillId="0" borderId="8" xfId="2" applyFont="1" applyBorder="1" applyAlignment="1">
      <alignment horizontal="center" vertical="center" wrapText="1"/>
    </xf>
    <xf numFmtId="0" fontId="5" fillId="0" borderId="10" xfId="2" applyFont="1" applyBorder="1" applyAlignment="1">
      <alignment horizontal="center" vertical="center" wrapText="1"/>
    </xf>
    <xf numFmtId="0" fontId="13" fillId="0" borderId="34" xfId="2" applyFont="1" applyBorder="1" applyAlignment="1">
      <alignment horizontal="center" vertical="center" wrapText="1"/>
    </xf>
    <xf numFmtId="0" fontId="13" fillId="0" borderId="3" xfId="2" applyFont="1" applyBorder="1" applyAlignment="1">
      <alignment horizontal="center" vertical="center" wrapText="1"/>
    </xf>
    <xf numFmtId="0" fontId="13" fillId="0" borderId="27" xfId="2" applyFont="1" applyBorder="1" applyAlignment="1">
      <alignment horizontal="center" vertical="center" wrapText="1"/>
    </xf>
    <xf numFmtId="0" fontId="13" fillId="0" borderId="6" xfId="2" applyFont="1" applyBorder="1" applyAlignment="1">
      <alignment horizontal="left" vertical="center" wrapText="1"/>
    </xf>
    <xf numFmtId="0" fontId="13" fillId="0" borderId="1" xfId="2" applyFont="1" applyBorder="1" applyAlignment="1">
      <alignment horizontal="left" vertical="center" wrapText="1"/>
    </xf>
    <xf numFmtId="0" fontId="13" fillId="0" borderId="28" xfId="2" applyFont="1" applyBorder="1" applyAlignment="1">
      <alignment horizontal="left" vertical="center" wrapText="1"/>
    </xf>
    <xf numFmtId="9" fontId="26" fillId="0" borderId="6" xfId="0" applyNumberFormat="1" applyFont="1" applyBorder="1" applyAlignment="1">
      <alignment horizontal="center" vertical="center" wrapText="1"/>
    </xf>
    <xf numFmtId="9" fontId="26" fillId="0" borderId="1" xfId="0" applyNumberFormat="1" applyFont="1" applyBorder="1" applyAlignment="1">
      <alignment horizontal="center" vertical="center" wrapText="1"/>
    </xf>
    <xf numFmtId="9" fontId="26" fillId="0" borderId="28" xfId="0" applyNumberFormat="1" applyFont="1" applyBorder="1" applyAlignment="1">
      <alignment horizontal="center" vertical="center" wrapText="1"/>
    </xf>
    <xf numFmtId="9" fontId="26" fillId="0" borderId="25" xfId="0" applyNumberFormat="1" applyFont="1" applyBorder="1" applyAlignment="1">
      <alignment horizontal="center" vertical="center" wrapText="1"/>
    </xf>
    <xf numFmtId="9" fontId="26" fillId="0" borderId="26" xfId="0" applyNumberFormat="1" applyFont="1" applyBorder="1" applyAlignment="1">
      <alignment horizontal="center" vertical="center" wrapText="1"/>
    </xf>
    <xf numFmtId="9" fontId="26" fillId="0" borderId="29" xfId="0" applyNumberFormat="1" applyFont="1" applyBorder="1" applyAlignment="1">
      <alignment horizontal="center" vertical="center" wrapText="1"/>
    </xf>
    <xf numFmtId="0" fontId="15" fillId="0" borderId="8" xfId="2" applyFont="1" applyBorder="1" applyAlignment="1">
      <alignment horizontal="center" vertical="center" textRotation="90" wrapText="1"/>
    </xf>
    <xf numFmtId="0" fontId="15" fillId="2" borderId="18" xfId="2" applyFont="1" applyFill="1" applyBorder="1" applyAlignment="1">
      <alignment horizontal="center"/>
    </xf>
    <xf numFmtId="0" fontId="15" fillId="2" borderId="17" xfId="2" applyFont="1" applyFill="1" applyBorder="1" applyAlignment="1">
      <alignment horizontal="center"/>
    </xf>
    <xf numFmtId="0" fontId="15" fillId="2" borderId="16" xfId="2" applyFont="1" applyFill="1" applyBorder="1" applyAlignment="1">
      <alignment horizontal="center"/>
    </xf>
    <xf numFmtId="0" fontId="15" fillId="0" borderId="39" xfId="2" applyFont="1" applyBorder="1" applyAlignment="1">
      <alignment horizontal="center" vertical="center" textRotation="90" wrapText="1"/>
    </xf>
    <xf numFmtId="0" fontId="15" fillId="0" borderId="40" xfId="2" applyFont="1" applyBorder="1" applyAlignment="1">
      <alignment horizontal="center" vertical="center" textRotation="90" wrapText="1"/>
    </xf>
    <xf numFmtId="0" fontId="15" fillId="0" borderId="33" xfId="2" applyFont="1" applyBorder="1" applyAlignment="1">
      <alignment horizontal="center" vertical="center" textRotation="90" wrapText="1"/>
    </xf>
    <xf numFmtId="0" fontId="15" fillId="0" borderId="36" xfId="2" applyFont="1" applyBorder="1" applyAlignment="1">
      <alignment horizontal="center" vertical="center" wrapText="1"/>
    </xf>
    <xf numFmtId="0" fontId="15" fillId="0" borderId="31" xfId="2" applyFont="1" applyBorder="1" applyAlignment="1">
      <alignment horizontal="center" vertical="center" wrapText="1"/>
    </xf>
    <xf numFmtId="0" fontId="15" fillId="0" borderId="32" xfId="2" applyFont="1" applyBorder="1" applyAlignment="1">
      <alignment horizontal="center" vertical="center" wrapText="1"/>
    </xf>
    <xf numFmtId="0" fontId="26" fillId="0" borderId="1" xfId="0" applyFont="1" applyBorder="1" applyAlignment="1">
      <alignment horizontal="center" wrapText="1"/>
    </xf>
    <xf numFmtId="0" fontId="26" fillId="0" borderId="9" xfId="0" applyFont="1" applyBorder="1" applyAlignment="1">
      <alignment horizontal="center" wrapText="1"/>
    </xf>
    <xf numFmtId="0" fontId="24" fillId="0" borderId="0" xfId="0" applyFont="1" applyAlignment="1">
      <alignment horizontal="center" wrapText="1"/>
    </xf>
    <xf numFmtId="0" fontId="19" fillId="5" borderId="21" xfId="0" applyFont="1" applyFill="1" applyBorder="1" applyAlignment="1">
      <alignment horizontal="center" vertical="center"/>
    </xf>
    <xf numFmtId="0" fontId="19" fillId="5" borderId="22" xfId="0" applyFont="1" applyFill="1" applyBorder="1" applyAlignment="1">
      <alignment horizontal="center" vertical="center"/>
    </xf>
    <xf numFmtId="0" fontId="19" fillId="5" borderId="23" xfId="0" applyFont="1" applyFill="1" applyBorder="1" applyAlignment="1">
      <alignment horizontal="center" vertical="center"/>
    </xf>
    <xf numFmtId="0" fontId="0" fillId="5" borderId="18" xfId="0" applyFill="1" applyBorder="1" applyAlignment="1">
      <alignment vertical="top" wrapText="1"/>
    </xf>
    <xf numFmtId="0" fontId="0" fillId="5" borderId="17" xfId="0" applyFill="1" applyBorder="1" applyAlignment="1">
      <alignment vertical="top" wrapText="1"/>
    </xf>
    <xf numFmtId="0" fontId="0" fillId="5" borderId="16" xfId="0" applyFill="1" applyBorder="1" applyAlignment="1">
      <alignment vertical="top" wrapText="1"/>
    </xf>
    <xf numFmtId="0" fontId="0" fillId="5" borderId="15" xfId="0" applyFill="1" applyBorder="1" applyAlignment="1">
      <alignment horizontal="left" vertical="top" wrapText="1"/>
    </xf>
    <xf numFmtId="0" fontId="0" fillId="5" borderId="0" xfId="0" applyFill="1" applyAlignment="1">
      <alignment horizontal="left" vertical="top" wrapText="1"/>
    </xf>
    <xf numFmtId="0" fontId="0" fillId="5" borderId="2" xfId="0" applyFill="1" applyBorder="1" applyAlignment="1">
      <alignment horizontal="left" vertical="top" wrapText="1"/>
    </xf>
    <xf numFmtId="0" fontId="0" fillId="5" borderId="15" xfId="0" applyFill="1" applyBorder="1" applyAlignment="1">
      <alignment horizontal="left" vertical="top"/>
    </xf>
    <xf numFmtId="0" fontId="0" fillId="5" borderId="0" xfId="0" applyFill="1" applyAlignment="1">
      <alignment horizontal="left" vertical="top"/>
    </xf>
    <xf numFmtId="0" fontId="0" fillId="5" borderId="2" xfId="0" applyFill="1" applyBorder="1" applyAlignment="1">
      <alignment horizontal="left" vertical="top"/>
    </xf>
    <xf numFmtId="0" fontId="8" fillId="0" borderId="8" xfId="0" applyFont="1" applyBorder="1" applyAlignment="1">
      <alignment horizontal="center"/>
    </xf>
    <xf numFmtId="0" fontId="8" fillId="0" borderId="19" xfId="0" applyFont="1" applyBorder="1" applyAlignment="1">
      <alignment horizontal="center"/>
    </xf>
    <xf numFmtId="0" fontId="8" fillId="0" borderId="1" xfId="0" applyFont="1" applyBorder="1" applyAlignment="1">
      <alignment horizontal="center"/>
    </xf>
    <xf numFmtId="0" fontId="0" fillId="5" borderId="14" xfId="0" applyFill="1" applyBorder="1" applyAlignment="1">
      <alignment horizontal="left" vertical="top" wrapText="1"/>
    </xf>
    <xf numFmtId="0" fontId="0" fillId="5" borderId="13" xfId="0" applyFill="1" applyBorder="1" applyAlignment="1">
      <alignment horizontal="left" vertical="top" wrapText="1"/>
    </xf>
    <xf numFmtId="0" fontId="0" fillId="5" borderId="12" xfId="0" applyFill="1" applyBorder="1" applyAlignment="1">
      <alignment horizontal="left" vertical="top" wrapText="1"/>
    </xf>
    <xf numFmtId="14" fontId="3" fillId="2" borderId="1" xfId="2" applyNumberFormat="1" applyFont="1" applyFill="1" applyBorder="1" applyAlignment="1" applyProtection="1">
      <alignment horizontal="right"/>
      <protection locked="0"/>
    </xf>
    <xf numFmtId="0" fontId="16" fillId="0" borderId="1" xfId="0" applyFont="1" applyBorder="1" applyAlignment="1" applyProtection="1">
      <alignment horizontal="left" wrapText="1"/>
      <protection locked="0"/>
    </xf>
    <xf numFmtId="0" fontId="8" fillId="6" borderId="1" xfId="0" applyFont="1" applyFill="1" applyBorder="1" applyAlignment="1">
      <alignment horizontal="center" vertical="center"/>
    </xf>
    <xf numFmtId="0" fontId="16" fillId="0" borderId="1" xfId="0" applyFont="1" applyBorder="1" applyAlignment="1" applyProtection="1">
      <alignment horizontal="left" vertical="center" wrapText="1"/>
      <protection locked="0"/>
    </xf>
    <xf numFmtId="0" fontId="16" fillId="0" borderId="1" xfId="0" applyFont="1" applyBorder="1" applyAlignment="1" applyProtection="1">
      <alignment horizontal="center" wrapText="1"/>
      <protection locked="0"/>
    </xf>
  </cellXfs>
  <cellStyles count="6">
    <cellStyle name="Nor}al" xfId="1" xr:uid="{00000000-0005-0000-0000-000000000000}"/>
    <cellStyle name="Normal" xfId="0" builtinId="0"/>
    <cellStyle name="Normal - Style1 2" xfId="4" xr:uid="{00000000-0005-0000-0000-000002000000}"/>
    <cellStyle name="Normal 2" xfId="2" xr:uid="{00000000-0005-0000-0000-000003000000}"/>
    <cellStyle name="Normal 2 2" xfId="5" xr:uid="{00000000-0005-0000-0000-000004000000}"/>
    <cellStyle name="Normal 3" xfId="3" xr:uid="{00000000-0005-0000-0000-000005000000}"/>
  </cellStyles>
  <dxfs count="214">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0000"/>
        </patternFill>
      </fill>
    </dxf>
    <dxf>
      <fill>
        <patternFill>
          <bgColor rgb="FFFFC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00B050"/>
        </patternFill>
      </fill>
    </dxf>
    <dxf>
      <fill>
        <patternFill>
          <bgColor rgb="FF92D050"/>
        </patternFill>
      </fill>
    </dxf>
    <dxf>
      <fill>
        <patternFill>
          <bgColor rgb="FFFF0000"/>
        </patternFill>
      </fill>
    </dxf>
    <dxf>
      <fill>
        <patternFill>
          <bgColor rgb="FFFFFF00"/>
        </patternFill>
      </fill>
    </dxf>
    <dxf>
      <fill>
        <patternFill>
          <bgColor rgb="FFFFC000"/>
        </patternFill>
      </fill>
    </dxf>
    <dxf>
      <fill>
        <patternFill>
          <bgColor rgb="FF92D050"/>
        </patternFill>
      </fill>
    </dxf>
    <dxf>
      <fill>
        <patternFill>
          <bgColor rgb="FF00B05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00B05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0</xdr:colOff>
      <xdr:row>87</xdr:row>
      <xdr:rowOff>0</xdr:rowOff>
    </xdr:from>
    <xdr:to>
      <xdr:col>4</xdr:col>
      <xdr:colOff>90438</xdr:colOff>
      <xdr:row>92</xdr:row>
      <xdr:rowOff>41459</xdr:rowOff>
    </xdr:to>
    <xdr:sp macro="" textlink="">
      <xdr:nvSpPr>
        <xdr:cNvPr id="6238" name="Text Box 15">
          <a:extLst>
            <a:ext uri="{FF2B5EF4-FFF2-40B4-BE49-F238E27FC236}">
              <a16:creationId xmlns:a16="http://schemas.microsoft.com/office/drawing/2014/main" id="{00000000-0008-0000-0800-00005E180000}"/>
            </a:ext>
          </a:extLst>
        </xdr:cNvPr>
        <xdr:cNvSpPr txBox="1">
          <a:spLocks noChangeArrowheads="1"/>
        </xdr:cNvSpPr>
      </xdr:nvSpPr>
      <xdr:spPr bwMode="auto">
        <a:xfrm>
          <a:off x="7200900" y="566737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xdr:row>
      <xdr:rowOff>0</xdr:rowOff>
    </xdr:from>
    <xdr:to>
      <xdr:col>4</xdr:col>
      <xdr:colOff>95250</xdr:colOff>
      <xdr:row>10</xdr:row>
      <xdr:rowOff>171450</xdr:rowOff>
    </xdr:to>
    <xdr:sp macro="" textlink="">
      <xdr:nvSpPr>
        <xdr:cNvPr id="6239" name="Text Box 16">
          <a:extLst>
            <a:ext uri="{FF2B5EF4-FFF2-40B4-BE49-F238E27FC236}">
              <a16:creationId xmlns:a16="http://schemas.microsoft.com/office/drawing/2014/main" id="{00000000-0008-0000-0800-00005F180000}"/>
            </a:ext>
          </a:extLst>
        </xdr:cNvPr>
        <xdr:cNvSpPr txBox="1">
          <a:spLocks noChangeArrowheads="1"/>
        </xdr:cNvSpPr>
      </xdr:nvSpPr>
      <xdr:spPr bwMode="auto">
        <a:xfrm>
          <a:off x="8543925" y="61341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xdr:row>
      <xdr:rowOff>0</xdr:rowOff>
    </xdr:from>
    <xdr:to>
      <xdr:col>4</xdr:col>
      <xdr:colOff>95250</xdr:colOff>
      <xdr:row>10</xdr:row>
      <xdr:rowOff>171450</xdr:rowOff>
    </xdr:to>
    <xdr:sp macro="" textlink="">
      <xdr:nvSpPr>
        <xdr:cNvPr id="6240" name="Text Box 17">
          <a:extLst>
            <a:ext uri="{FF2B5EF4-FFF2-40B4-BE49-F238E27FC236}">
              <a16:creationId xmlns:a16="http://schemas.microsoft.com/office/drawing/2014/main" id="{00000000-0008-0000-0800-000060180000}"/>
            </a:ext>
          </a:extLst>
        </xdr:cNvPr>
        <xdr:cNvSpPr txBox="1">
          <a:spLocks noChangeArrowheads="1"/>
        </xdr:cNvSpPr>
      </xdr:nvSpPr>
      <xdr:spPr bwMode="auto">
        <a:xfrm>
          <a:off x="8543925" y="61341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xdr:row>
      <xdr:rowOff>0</xdr:rowOff>
    </xdr:from>
    <xdr:to>
      <xdr:col>4</xdr:col>
      <xdr:colOff>95250</xdr:colOff>
      <xdr:row>10</xdr:row>
      <xdr:rowOff>171450</xdr:rowOff>
    </xdr:to>
    <xdr:sp macro="" textlink="">
      <xdr:nvSpPr>
        <xdr:cNvPr id="6241" name="Text Box 18">
          <a:extLst>
            <a:ext uri="{FF2B5EF4-FFF2-40B4-BE49-F238E27FC236}">
              <a16:creationId xmlns:a16="http://schemas.microsoft.com/office/drawing/2014/main" id="{00000000-0008-0000-0800-000061180000}"/>
            </a:ext>
          </a:extLst>
        </xdr:cNvPr>
        <xdr:cNvSpPr txBox="1">
          <a:spLocks noChangeArrowheads="1"/>
        </xdr:cNvSpPr>
      </xdr:nvSpPr>
      <xdr:spPr bwMode="auto">
        <a:xfrm>
          <a:off x="8543925" y="61341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xdr:row>
      <xdr:rowOff>0</xdr:rowOff>
    </xdr:from>
    <xdr:to>
      <xdr:col>4</xdr:col>
      <xdr:colOff>95250</xdr:colOff>
      <xdr:row>10</xdr:row>
      <xdr:rowOff>171450</xdr:rowOff>
    </xdr:to>
    <xdr:sp macro="" textlink="">
      <xdr:nvSpPr>
        <xdr:cNvPr id="6242" name="Text Box 19">
          <a:extLst>
            <a:ext uri="{FF2B5EF4-FFF2-40B4-BE49-F238E27FC236}">
              <a16:creationId xmlns:a16="http://schemas.microsoft.com/office/drawing/2014/main" id="{00000000-0008-0000-0800-000062180000}"/>
            </a:ext>
          </a:extLst>
        </xdr:cNvPr>
        <xdr:cNvSpPr txBox="1">
          <a:spLocks noChangeArrowheads="1"/>
        </xdr:cNvSpPr>
      </xdr:nvSpPr>
      <xdr:spPr bwMode="auto">
        <a:xfrm>
          <a:off x="8543925" y="61341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xdr:row>
      <xdr:rowOff>504825</xdr:rowOff>
    </xdr:from>
    <xdr:to>
      <xdr:col>4</xdr:col>
      <xdr:colOff>95250</xdr:colOff>
      <xdr:row>11</xdr:row>
      <xdr:rowOff>441734</xdr:rowOff>
    </xdr:to>
    <xdr:sp macro="" textlink="">
      <xdr:nvSpPr>
        <xdr:cNvPr id="9" name="Text Box 15">
          <a:extLst>
            <a:ext uri="{FF2B5EF4-FFF2-40B4-BE49-F238E27FC236}">
              <a16:creationId xmlns:a16="http://schemas.microsoft.com/office/drawing/2014/main" id="{00000000-0008-0000-0800-000009000000}"/>
            </a:ext>
          </a:extLst>
        </xdr:cNvPr>
        <xdr:cNvSpPr txBox="1">
          <a:spLocks noChangeArrowheads="1"/>
        </xdr:cNvSpPr>
      </xdr:nvSpPr>
      <xdr:spPr bwMode="auto">
        <a:xfrm>
          <a:off x="8568418" y="4423682"/>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4</xdr:col>
      <xdr:colOff>0</xdr:colOff>
      <xdr:row>87</xdr:row>
      <xdr:rowOff>0</xdr:rowOff>
    </xdr:from>
    <xdr:ext cx="95250" cy="213632"/>
    <xdr:sp macro="" textlink="">
      <xdr:nvSpPr>
        <xdr:cNvPr id="11" name="Text Box 15">
          <a:extLst>
            <a:ext uri="{FF2B5EF4-FFF2-40B4-BE49-F238E27FC236}">
              <a16:creationId xmlns:a16="http://schemas.microsoft.com/office/drawing/2014/main" id="{00000000-0008-0000-0800-00000B000000}"/>
            </a:ext>
          </a:extLst>
        </xdr:cNvPr>
        <xdr:cNvSpPr txBox="1">
          <a:spLocks noChangeArrowheads="1"/>
        </xdr:cNvSpPr>
      </xdr:nvSpPr>
      <xdr:spPr bwMode="auto">
        <a:xfrm>
          <a:off x="7391400" y="58864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2" name="Text Box 15">
          <a:extLst>
            <a:ext uri="{FF2B5EF4-FFF2-40B4-BE49-F238E27FC236}">
              <a16:creationId xmlns:a16="http://schemas.microsoft.com/office/drawing/2014/main" id="{00000000-0008-0000-0800-00000C000000}"/>
            </a:ext>
          </a:extLst>
        </xdr:cNvPr>
        <xdr:cNvSpPr txBox="1">
          <a:spLocks noChangeArrowheads="1"/>
        </xdr:cNvSpPr>
      </xdr:nvSpPr>
      <xdr:spPr bwMode="auto">
        <a:xfrm>
          <a:off x="7391400" y="63912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3" name="Text Box 15">
          <a:extLst>
            <a:ext uri="{FF2B5EF4-FFF2-40B4-BE49-F238E27FC236}">
              <a16:creationId xmlns:a16="http://schemas.microsoft.com/office/drawing/2014/main" id="{00000000-0008-0000-0800-00000D000000}"/>
            </a:ext>
          </a:extLst>
        </xdr:cNvPr>
        <xdr:cNvSpPr txBox="1">
          <a:spLocks noChangeArrowheads="1"/>
        </xdr:cNvSpPr>
      </xdr:nvSpPr>
      <xdr:spPr bwMode="auto">
        <a:xfrm>
          <a:off x="7391400" y="58864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4" name="Text Box 15">
          <a:extLst>
            <a:ext uri="{FF2B5EF4-FFF2-40B4-BE49-F238E27FC236}">
              <a16:creationId xmlns:a16="http://schemas.microsoft.com/office/drawing/2014/main" id="{00000000-0008-0000-0800-00000E000000}"/>
            </a:ext>
          </a:extLst>
        </xdr:cNvPr>
        <xdr:cNvSpPr txBox="1">
          <a:spLocks noChangeArrowheads="1"/>
        </xdr:cNvSpPr>
      </xdr:nvSpPr>
      <xdr:spPr bwMode="auto">
        <a:xfrm>
          <a:off x="7391400" y="63912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5" name="Text Box 15">
          <a:extLst>
            <a:ext uri="{FF2B5EF4-FFF2-40B4-BE49-F238E27FC236}">
              <a16:creationId xmlns:a16="http://schemas.microsoft.com/office/drawing/2014/main" id="{00000000-0008-0000-0800-00000F000000}"/>
            </a:ext>
          </a:extLst>
        </xdr:cNvPr>
        <xdr:cNvSpPr txBox="1">
          <a:spLocks noChangeArrowheads="1"/>
        </xdr:cNvSpPr>
      </xdr:nvSpPr>
      <xdr:spPr bwMode="auto">
        <a:xfrm>
          <a:off x="7391400" y="58864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6" name="Text Box 15">
          <a:extLst>
            <a:ext uri="{FF2B5EF4-FFF2-40B4-BE49-F238E27FC236}">
              <a16:creationId xmlns:a16="http://schemas.microsoft.com/office/drawing/2014/main" id="{00000000-0008-0000-0800-000010000000}"/>
            </a:ext>
          </a:extLst>
        </xdr:cNvPr>
        <xdr:cNvSpPr txBox="1">
          <a:spLocks noChangeArrowheads="1"/>
        </xdr:cNvSpPr>
      </xdr:nvSpPr>
      <xdr:spPr bwMode="auto">
        <a:xfrm>
          <a:off x="7391400" y="63912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7" name="Text Box 15">
          <a:extLst>
            <a:ext uri="{FF2B5EF4-FFF2-40B4-BE49-F238E27FC236}">
              <a16:creationId xmlns:a16="http://schemas.microsoft.com/office/drawing/2014/main" id="{00000000-0008-0000-0800-000011000000}"/>
            </a:ext>
          </a:extLst>
        </xdr:cNvPr>
        <xdr:cNvSpPr txBox="1">
          <a:spLocks noChangeArrowheads="1"/>
        </xdr:cNvSpPr>
      </xdr:nvSpPr>
      <xdr:spPr bwMode="auto">
        <a:xfrm>
          <a:off x="7391400" y="58864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8" name="Text Box 15">
          <a:extLst>
            <a:ext uri="{FF2B5EF4-FFF2-40B4-BE49-F238E27FC236}">
              <a16:creationId xmlns:a16="http://schemas.microsoft.com/office/drawing/2014/main" id="{00000000-0008-0000-0800-000012000000}"/>
            </a:ext>
          </a:extLst>
        </xdr:cNvPr>
        <xdr:cNvSpPr txBox="1">
          <a:spLocks noChangeArrowheads="1"/>
        </xdr:cNvSpPr>
      </xdr:nvSpPr>
      <xdr:spPr bwMode="auto">
        <a:xfrm>
          <a:off x="7391400" y="63912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9" name="Text Box 15">
          <a:extLst>
            <a:ext uri="{FF2B5EF4-FFF2-40B4-BE49-F238E27FC236}">
              <a16:creationId xmlns:a16="http://schemas.microsoft.com/office/drawing/2014/main" id="{00000000-0008-0000-0800-000013000000}"/>
            </a:ext>
          </a:extLst>
        </xdr:cNvPr>
        <xdr:cNvSpPr txBox="1">
          <a:spLocks noChangeArrowheads="1"/>
        </xdr:cNvSpPr>
      </xdr:nvSpPr>
      <xdr:spPr bwMode="auto">
        <a:xfrm>
          <a:off x="7391400" y="58864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0" name="Text Box 15">
          <a:extLst>
            <a:ext uri="{FF2B5EF4-FFF2-40B4-BE49-F238E27FC236}">
              <a16:creationId xmlns:a16="http://schemas.microsoft.com/office/drawing/2014/main" id="{00000000-0008-0000-0800-000014000000}"/>
            </a:ext>
          </a:extLst>
        </xdr:cNvPr>
        <xdr:cNvSpPr txBox="1">
          <a:spLocks noChangeArrowheads="1"/>
        </xdr:cNvSpPr>
      </xdr:nvSpPr>
      <xdr:spPr bwMode="auto">
        <a:xfrm>
          <a:off x="7391400" y="63912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1" name="Text Box 15">
          <a:extLst>
            <a:ext uri="{FF2B5EF4-FFF2-40B4-BE49-F238E27FC236}">
              <a16:creationId xmlns:a16="http://schemas.microsoft.com/office/drawing/2014/main" id="{00000000-0008-0000-0800-000015000000}"/>
            </a:ext>
          </a:extLst>
        </xdr:cNvPr>
        <xdr:cNvSpPr txBox="1">
          <a:spLocks noChangeArrowheads="1"/>
        </xdr:cNvSpPr>
      </xdr:nvSpPr>
      <xdr:spPr bwMode="auto">
        <a:xfrm>
          <a:off x="7391400" y="77247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2" name="Text Box 15">
          <a:extLst>
            <a:ext uri="{FF2B5EF4-FFF2-40B4-BE49-F238E27FC236}">
              <a16:creationId xmlns:a16="http://schemas.microsoft.com/office/drawing/2014/main" id="{00000000-0008-0000-0800-000016000000}"/>
            </a:ext>
          </a:extLst>
        </xdr:cNvPr>
        <xdr:cNvSpPr txBox="1">
          <a:spLocks noChangeArrowheads="1"/>
        </xdr:cNvSpPr>
      </xdr:nvSpPr>
      <xdr:spPr bwMode="auto">
        <a:xfrm>
          <a:off x="7391400" y="77247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3" name="Text Box 15">
          <a:extLst>
            <a:ext uri="{FF2B5EF4-FFF2-40B4-BE49-F238E27FC236}">
              <a16:creationId xmlns:a16="http://schemas.microsoft.com/office/drawing/2014/main" id="{00000000-0008-0000-0800-000017000000}"/>
            </a:ext>
          </a:extLst>
        </xdr:cNvPr>
        <xdr:cNvSpPr txBox="1">
          <a:spLocks noChangeArrowheads="1"/>
        </xdr:cNvSpPr>
      </xdr:nvSpPr>
      <xdr:spPr bwMode="auto">
        <a:xfrm>
          <a:off x="7391400" y="77247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4" name="Text Box 15">
          <a:extLst>
            <a:ext uri="{FF2B5EF4-FFF2-40B4-BE49-F238E27FC236}">
              <a16:creationId xmlns:a16="http://schemas.microsoft.com/office/drawing/2014/main" id="{00000000-0008-0000-0800-000018000000}"/>
            </a:ext>
          </a:extLst>
        </xdr:cNvPr>
        <xdr:cNvSpPr txBox="1">
          <a:spLocks noChangeArrowheads="1"/>
        </xdr:cNvSpPr>
      </xdr:nvSpPr>
      <xdr:spPr bwMode="auto">
        <a:xfrm>
          <a:off x="7391400" y="77247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26" name="Text Box 16">
          <a:extLst>
            <a:ext uri="{FF2B5EF4-FFF2-40B4-BE49-F238E27FC236}">
              <a16:creationId xmlns:a16="http://schemas.microsoft.com/office/drawing/2014/main" id="{00000000-0008-0000-0800-00001A000000}"/>
            </a:ext>
          </a:extLst>
        </xdr:cNvPr>
        <xdr:cNvSpPr txBox="1">
          <a:spLocks noChangeArrowheads="1"/>
        </xdr:cNvSpPr>
      </xdr:nvSpPr>
      <xdr:spPr bwMode="auto">
        <a:xfrm>
          <a:off x="7391400" y="44291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27" name="Text Box 17">
          <a:extLst>
            <a:ext uri="{FF2B5EF4-FFF2-40B4-BE49-F238E27FC236}">
              <a16:creationId xmlns:a16="http://schemas.microsoft.com/office/drawing/2014/main" id="{00000000-0008-0000-0800-00001B000000}"/>
            </a:ext>
          </a:extLst>
        </xdr:cNvPr>
        <xdr:cNvSpPr txBox="1">
          <a:spLocks noChangeArrowheads="1"/>
        </xdr:cNvSpPr>
      </xdr:nvSpPr>
      <xdr:spPr bwMode="auto">
        <a:xfrm>
          <a:off x="7391400" y="44291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28" name="Text Box 18">
          <a:extLst>
            <a:ext uri="{FF2B5EF4-FFF2-40B4-BE49-F238E27FC236}">
              <a16:creationId xmlns:a16="http://schemas.microsoft.com/office/drawing/2014/main" id="{00000000-0008-0000-0800-00001C000000}"/>
            </a:ext>
          </a:extLst>
        </xdr:cNvPr>
        <xdr:cNvSpPr txBox="1">
          <a:spLocks noChangeArrowheads="1"/>
        </xdr:cNvSpPr>
      </xdr:nvSpPr>
      <xdr:spPr bwMode="auto">
        <a:xfrm>
          <a:off x="7391400" y="44291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29" name="Text Box 19">
          <a:extLst>
            <a:ext uri="{FF2B5EF4-FFF2-40B4-BE49-F238E27FC236}">
              <a16:creationId xmlns:a16="http://schemas.microsoft.com/office/drawing/2014/main" id="{00000000-0008-0000-0800-00001D000000}"/>
            </a:ext>
          </a:extLst>
        </xdr:cNvPr>
        <xdr:cNvSpPr txBox="1">
          <a:spLocks noChangeArrowheads="1"/>
        </xdr:cNvSpPr>
      </xdr:nvSpPr>
      <xdr:spPr bwMode="auto">
        <a:xfrm>
          <a:off x="7391400" y="44291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1034143</xdr:colOff>
      <xdr:row>87</xdr:row>
      <xdr:rowOff>0</xdr:rowOff>
    </xdr:from>
    <xdr:ext cx="95250" cy="213632"/>
    <xdr:sp macro="" textlink="">
      <xdr:nvSpPr>
        <xdr:cNvPr id="30" name="Text Box 15">
          <a:extLst>
            <a:ext uri="{FF2B5EF4-FFF2-40B4-BE49-F238E27FC236}">
              <a16:creationId xmlns:a16="http://schemas.microsoft.com/office/drawing/2014/main" id="{00000000-0008-0000-0800-00001E000000}"/>
            </a:ext>
          </a:extLst>
        </xdr:cNvPr>
        <xdr:cNvSpPr txBox="1">
          <a:spLocks noChangeArrowheads="1"/>
        </xdr:cNvSpPr>
      </xdr:nvSpPr>
      <xdr:spPr bwMode="auto">
        <a:xfrm>
          <a:off x="10014857" y="982571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31" name="Text Box 16">
          <a:extLst>
            <a:ext uri="{FF2B5EF4-FFF2-40B4-BE49-F238E27FC236}">
              <a16:creationId xmlns:a16="http://schemas.microsoft.com/office/drawing/2014/main" id="{00000000-0008-0000-0800-00001F000000}"/>
            </a:ext>
          </a:extLst>
        </xdr:cNvPr>
        <xdr:cNvSpPr txBox="1">
          <a:spLocks noChangeArrowheads="1"/>
        </xdr:cNvSpPr>
      </xdr:nvSpPr>
      <xdr:spPr bwMode="auto">
        <a:xfrm>
          <a:off x="7391400" y="44291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32" name="Text Box 17">
          <a:extLst>
            <a:ext uri="{FF2B5EF4-FFF2-40B4-BE49-F238E27FC236}">
              <a16:creationId xmlns:a16="http://schemas.microsoft.com/office/drawing/2014/main" id="{00000000-0008-0000-0800-000020000000}"/>
            </a:ext>
          </a:extLst>
        </xdr:cNvPr>
        <xdr:cNvSpPr txBox="1">
          <a:spLocks noChangeArrowheads="1"/>
        </xdr:cNvSpPr>
      </xdr:nvSpPr>
      <xdr:spPr bwMode="auto">
        <a:xfrm>
          <a:off x="7391400" y="44291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33" name="Text Box 18">
          <a:extLst>
            <a:ext uri="{FF2B5EF4-FFF2-40B4-BE49-F238E27FC236}">
              <a16:creationId xmlns:a16="http://schemas.microsoft.com/office/drawing/2014/main" id="{00000000-0008-0000-0800-000021000000}"/>
            </a:ext>
          </a:extLst>
        </xdr:cNvPr>
        <xdr:cNvSpPr txBox="1">
          <a:spLocks noChangeArrowheads="1"/>
        </xdr:cNvSpPr>
      </xdr:nvSpPr>
      <xdr:spPr bwMode="auto">
        <a:xfrm>
          <a:off x="7391400" y="44291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34" name="Text Box 19">
          <a:extLst>
            <a:ext uri="{FF2B5EF4-FFF2-40B4-BE49-F238E27FC236}">
              <a16:creationId xmlns:a16="http://schemas.microsoft.com/office/drawing/2014/main" id="{00000000-0008-0000-0800-000022000000}"/>
            </a:ext>
          </a:extLst>
        </xdr:cNvPr>
        <xdr:cNvSpPr txBox="1">
          <a:spLocks noChangeArrowheads="1"/>
        </xdr:cNvSpPr>
      </xdr:nvSpPr>
      <xdr:spPr bwMode="auto">
        <a:xfrm>
          <a:off x="7391400" y="44291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5" name="Text Box 15">
          <a:extLst>
            <a:ext uri="{FF2B5EF4-FFF2-40B4-BE49-F238E27FC236}">
              <a16:creationId xmlns:a16="http://schemas.microsoft.com/office/drawing/2014/main" id="{00000000-0008-0000-0800-000023000000}"/>
            </a:ext>
          </a:extLst>
        </xdr:cNvPr>
        <xdr:cNvSpPr txBox="1">
          <a:spLocks noChangeArrowheads="1"/>
        </xdr:cNvSpPr>
      </xdr:nvSpPr>
      <xdr:spPr bwMode="auto">
        <a:xfrm>
          <a:off x="7391400" y="49339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10</xdr:row>
      <xdr:rowOff>0</xdr:rowOff>
    </xdr:from>
    <xdr:ext cx="95250" cy="171450"/>
    <xdr:sp macro="" textlink="">
      <xdr:nvSpPr>
        <xdr:cNvPr id="41" name="Text Box 16">
          <a:extLst>
            <a:ext uri="{FF2B5EF4-FFF2-40B4-BE49-F238E27FC236}">
              <a16:creationId xmlns:a16="http://schemas.microsoft.com/office/drawing/2014/main" id="{00000000-0008-0000-0800-000029000000}"/>
            </a:ext>
          </a:extLst>
        </xdr:cNvPr>
        <xdr:cNvSpPr txBox="1">
          <a:spLocks noChangeArrowheads="1"/>
        </xdr:cNvSpPr>
      </xdr:nvSpPr>
      <xdr:spPr bwMode="auto">
        <a:xfrm>
          <a:off x="10527434" y="5449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10</xdr:row>
      <xdr:rowOff>0</xdr:rowOff>
    </xdr:from>
    <xdr:ext cx="95250" cy="171450"/>
    <xdr:sp macro="" textlink="">
      <xdr:nvSpPr>
        <xdr:cNvPr id="42" name="Text Box 17">
          <a:extLst>
            <a:ext uri="{FF2B5EF4-FFF2-40B4-BE49-F238E27FC236}">
              <a16:creationId xmlns:a16="http://schemas.microsoft.com/office/drawing/2014/main" id="{00000000-0008-0000-0800-00002A000000}"/>
            </a:ext>
          </a:extLst>
        </xdr:cNvPr>
        <xdr:cNvSpPr txBox="1">
          <a:spLocks noChangeArrowheads="1"/>
        </xdr:cNvSpPr>
      </xdr:nvSpPr>
      <xdr:spPr bwMode="auto">
        <a:xfrm>
          <a:off x="10527434" y="5449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10</xdr:row>
      <xdr:rowOff>0</xdr:rowOff>
    </xdr:from>
    <xdr:ext cx="95250" cy="171450"/>
    <xdr:sp macro="" textlink="">
      <xdr:nvSpPr>
        <xdr:cNvPr id="43" name="Text Box 18">
          <a:extLst>
            <a:ext uri="{FF2B5EF4-FFF2-40B4-BE49-F238E27FC236}">
              <a16:creationId xmlns:a16="http://schemas.microsoft.com/office/drawing/2014/main" id="{00000000-0008-0000-0800-00002B000000}"/>
            </a:ext>
          </a:extLst>
        </xdr:cNvPr>
        <xdr:cNvSpPr txBox="1">
          <a:spLocks noChangeArrowheads="1"/>
        </xdr:cNvSpPr>
      </xdr:nvSpPr>
      <xdr:spPr bwMode="auto">
        <a:xfrm>
          <a:off x="10527434" y="5449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10</xdr:row>
      <xdr:rowOff>0</xdr:rowOff>
    </xdr:from>
    <xdr:ext cx="95250" cy="171450"/>
    <xdr:sp macro="" textlink="">
      <xdr:nvSpPr>
        <xdr:cNvPr id="44" name="Text Box 19">
          <a:extLst>
            <a:ext uri="{FF2B5EF4-FFF2-40B4-BE49-F238E27FC236}">
              <a16:creationId xmlns:a16="http://schemas.microsoft.com/office/drawing/2014/main" id="{00000000-0008-0000-0800-00002C000000}"/>
            </a:ext>
          </a:extLst>
        </xdr:cNvPr>
        <xdr:cNvSpPr txBox="1">
          <a:spLocks noChangeArrowheads="1"/>
        </xdr:cNvSpPr>
      </xdr:nvSpPr>
      <xdr:spPr bwMode="auto">
        <a:xfrm>
          <a:off x="10527434" y="5449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10</xdr:row>
      <xdr:rowOff>504825</xdr:rowOff>
    </xdr:from>
    <xdr:ext cx="95250" cy="442269"/>
    <xdr:sp macro="" textlink="">
      <xdr:nvSpPr>
        <xdr:cNvPr id="45" name="Text Box 15">
          <a:extLst>
            <a:ext uri="{FF2B5EF4-FFF2-40B4-BE49-F238E27FC236}">
              <a16:creationId xmlns:a16="http://schemas.microsoft.com/office/drawing/2014/main" id="{00000000-0008-0000-0800-00002D000000}"/>
            </a:ext>
          </a:extLst>
        </xdr:cNvPr>
        <xdr:cNvSpPr txBox="1">
          <a:spLocks noChangeArrowheads="1"/>
        </xdr:cNvSpPr>
      </xdr:nvSpPr>
      <xdr:spPr bwMode="auto">
        <a:xfrm>
          <a:off x="10527434" y="59542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6" name="Text Box 15">
          <a:extLst>
            <a:ext uri="{FF2B5EF4-FFF2-40B4-BE49-F238E27FC236}">
              <a16:creationId xmlns:a16="http://schemas.microsoft.com/office/drawing/2014/main" id="{00000000-0008-0000-0800-00002E000000}"/>
            </a:ext>
          </a:extLst>
        </xdr:cNvPr>
        <xdr:cNvSpPr txBox="1">
          <a:spLocks noChangeArrowheads="1"/>
        </xdr:cNvSpPr>
      </xdr:nvSpPr>
      <xdr:spPr bwMode="auto">
        <a:xfrm>
          <a:off x="10527434" y="780155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7" name="Text Box 15">
          <a:extLst>
            <a:ext uri="{FF2B5EF4-FFF2-40B4-BE49-F238E27FC236}">
              <a16:creationId xmlns:a16="http://schemas.microsoft.com/office/drawing/2014/main" id="{00000000-0008-0000-0800-00002F000000}"/>
            </a:ext>
          </a:extLst>
        </xdr:cNvPr>
        <xdr:cNvSpPr txBox="1">
          <a:spLocks noChangeArrowheads="1"/>
        </xdr:cNvSpPr>
      </xdr:nvSpPr>
      <xdr:spPr bwMode="auto">
        <a:xfrm>
          <a:off x="10527434" y="88752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8" name="Text Box 15">
          <a:extLst>
            <a:ext uri="{FF2B5EF4-FFF2-40B4-BE49-F238E27FC236}">
              <a16:creationId xmlns:a16="http://schemas.microsoft.com/office/drawing/2014/main" id="{00000000-0008-0000-0800-000030000000}"/>
            </a:ext>
          </a:extLst>
        </xdr:cNvPr>
        <xdr:cNvSpPr txBox="1">
          <a:spLocks noChangeArrowheads="1"/>
        </xdr:cNvSpPr>
      </xdr:nvSpPr>
      <xdr:spPr bwMode="auto">
        <a:xfrm>
          <a:off x="10527434" y="88752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9" name="Text Box 15">
          <a:extLst>
            <a:ext uri="{FF2B5EF4-FFF2-40B4-BE49-F238E27FC236}">
              <a16:creationId xmlns:a16="http://schemas.microsoft.com/office/drawing/2014/main" id="{00000000-0008-0000-0800-000031000000}"/>
            </a:ext>
          </a:extLst>
        </xdr:cNvPr>
        <xdr:cNvSpPr txBox="1">
          <a:spLocks noChangeArrowheads="1"/>
        </xdr:cNvSpPr>
      </xdr:nvSpPr>
      <xdr:spPr bwMode="auto">
        <a:xfrm>
          <a:off x="10527434" y="1029537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0" name="Text Box 15">
          <a:extLst>
            <a:ext uri="{FF2B5EF4-FFF2-40B4-BE49-F238E27FC236}">
              <a16:creationId xmlns:a16="http://schemas.microsoft.com/office/drawing/2014/main" id="{00000000-0008-0000-0800-000032000000}"/>
            </a:ext>
          </a:extLst>
        </xdr:cNvPr>
        <xdr:cNvSpPr txBox="1">
          <a:spLocks noChangeArrowheads="1"/>
        </xdr:cNvSpPr>
      </xdr:nvSpPr>
      <xdr:spPr bwMode="auto">
        <a:xfrm>
          <a:off x="10527434" y="1029537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1" name="Text Box 15">
          <a:extLst>
            <a:ext uri="{FF2B5EF4-FFF2-40B4-BE49-F238E27FC236}">
              <a16:creationId xmlns:a16="http://schemas.microsoft.com/office/drawing/2014/main" id="{00000000-0008-0000-0800-000033000000}"/>
            </a:ext>
          </a:extLst>
        </xdr:cNvPr>
        <xdr:cNvSpPr txBox="1">
          <a:spLocks noChangeArrowheads="1"/>
        </xdr:cNvSpPr>
      </xdr:nvSpPr>
      <xdr:spPr bwMode="auto">
        <a:xfrm>
          <a:off x="10527434" y="1106891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2" name="Text Box 15">
          <a:extLst>
            <a:ext uri="{FF2B5EF4-FFF2-40B4-BE49-F238E27FC236}">
              <a16:creationId xmlns:a16="http://schemas.microsoft.com/office/drawing/2014/main" id="{00000000-0008-0000-0800-000034000000}"/>
            </a:ext>
          </a:extLst>
        </xdr:cNvPr>
        <xdr:cNvSpPr txBox="1">
          <a:spLocks noChangeArrowheads="1"/>
        </xdr:cNvSpPr>
      </xdr:nvSpPr>
      <xdr:spPr bwMode="auto">
        <a:xfrm>
          <a:off x="10527434" y="1106891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3" name="Text Box 15">
          <a:extLst>
            <a:ext uri="{FF2B5EF4-FFF2-40B4-BE49-F238E27FC236}">
              <a16:creationId xmlns:a16="http://schemas.microsoft.com/office/drawing/2014/main" id="{00000000-0008-0000-0800-000035000000}"/>
            </a:ext>
          </a:extLst>
        </xdr:cNvPr>
        <xdr:cNvSpPr txBox="1">
          <a:spLocks noChangeArrowheads="1"/>
        </xdr:cNvSpPr>
      </xdr:nvSpPr>
      <xdr:spPr bwMode="auto">
        <a:xfrm>
          <a:off x="10527434" y="117879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4" name="Text Box 15">
          <a:extLst>
            <a:ext uri="{FF2B5EF4-FFF2-40B4-BE49-F238E27FC236}">
              <a16:creationId xmlns:a16="http://schemas.microsoft.com/office/drawing/2014/main" id="{00000000-0008-0000-0800-000036000000}"/>
            </a:ext>
          </a:extLst>
        </xdr:cNvPr>
        <xdr:cNvSpPr txBox="1">
          <a:spLocks noChangeArrowheads="1"/>
        </xdr:cNvSpPr>
      </xdr:nvSpPr>
      <xdr:spPr bwMode="auto">
        <a:xfrm>
          <a:off x="10527434" y="117879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5" name="Text Box 15">
          <a:extLst>
            <a:ext uri="{FF2B5EF4-FFF2-40B4-BE49-F238E27FC236}">
              <a16:creationId xmlns:a16="http://schemas.microsoft.com/office/drawing/2014/main" id="{00000000-0008-0000-0800-000037000000}"/>
            </a:ext>
          </a:extLst>
        </xdr:cNvPr>
        <xdr:cNvSpPr txBox="1">
          <a:spLocks noChangeArrowheads="1"/>
        </xdr:cNvSpPr>
      </xdr:nvSpPr>
      <xdr:spPr bwMode="auto">
        <a:xfrm>
          <a:off x="10527434" y="117879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6" name="Text Box 15">
          <a:extLst>
            <a:ext uri="{FF2B5EF4-FFF2-40B4-BE49-F238E27FC236}">
              <a16:creationId xmlns:a16="http://schemas.microsoft.com/office/drawing/2014/main" id="{00000000-0008-0000-0800-000038000000}"/>
            </a:ext>
          </a:extLst>
        </xdr:cNvPr>
        <xdr:cNvSpPr txBox="1">
          <a:spLocks noChangeArrowheads="1"/>
        </xdr:cNvSpPr>
      </xdr:nvSpPr>
      <xdr:spPr bwMode="auto">
        <a:xfrm>
          <a:off x="10527434" y="117879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7" name="Text Box 15">
          <a:extLst>
            <a:ext uri="{FF2B5EF4-FFF2-40B4-BE49-F238E27FC236}">
              <a16:creationId xmlns:a16="http://schemas.microsoft.com/office/drawing/2014/main" id="{00000000-0008-0000-0800-000039000000}"/>
            </a:ext>
          </a:extLst>
        </xdr:cNvPr>
        <xdr:cNvSpPr txBox="1">
          <a:spLocks noChangeArrowheads="1"/>
        </xdr:cNvSpPr>
      </xdr:nvSpPr>
      <xdr:spPr bwMode="auto">
        <a:xfrm>
          <a:off x="10527434" y="117879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8" name="Text Box 15">
          <a:extLst>
            <a:ext uri="{FF2B5EF4-FFF2-40B4-BE49-F238E27FC236}">
              <a16:creationId xmlns:a16="http://schemas.microsoft.com/office/drawing/2014/main" id="{00000000-0008-0000-0800-00003A000000}"/>
            </a:ext>
          </a:extLst>
        </xdr:cNvPr>
        <xdr:cNvSpPr txBox="1">
          <a:spLocks noChangeArrowheads="1"/>
        </xdr:cNvSpPr>
      </xdr:nvSpPr>
      <xdr:spPr bwMode="auto">
        <a:xfrm>
          <a:off x="10527434" y="117879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9" name="Text Box 15">
          <a:extLst>
            <a:ext uri="{FF2B5EF4-FFF2-40B4-BE49-F238E27FC236}">
              <a16:creationId xmlns:a16="http://schemas.microsoft.com/office/drawing/2014/main" id="{00000000-0008-0000-0800-00003B000000}"/>
            </a:ext>
          </a:extLst>
        </xdr:cNvPr>
        <xdr:cNvSpPr txBox="1">
          <a:spLocks noChangeArrowheads="1"/>
        </xdr:cNvSpPr>
      </xdr:nvSpPr>
      <xdr:spPr bwMode="auto">
        <a:xfrm>
          <a:off x="10527434" y="117879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60" name="Text Box 16">
          <a:extLst>
            <a:ext uri="{FF2B5EF4-FFF2-40B4-BE49-F238E27FC236}">
              <a16:creationId xmlns:a16="http://schemas.microsoft.com/office/drawing/2014/main" id="{00000000-0008-0000-0800-00003C000000}"/>
            </a:ext>
          </a:extLst>
        </xdr:cNvPr>
        <xdr:cNvSpPr txBox="1">
          <a:spLocks noChangeArrowheads="1"/>
        </xdr:cNvSpPr>
      </xdr:nvSpPr>
      <xdr:spPr bwMode="auto">
        <a:xfrm>
          <a:off x="10527434" y="6223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61" name="Text Box 17">
          <a:extLst>
            <a:ext uri="{FF2B5EF4-FFF2-40B4-BE49-F238E27FC236}">
              <a16:creationId xmlns:a16="http://schemas.microsoft.com/office/drawing/2014/main" id="{00000000-0008-0000-0800-00003D000000}"/>
            </a:ext>
          </a:extLst>
        </xdr:cNvPr>
        <xdr:cNvSpPr txBox="1">
          <a:spLocks noChangeArrowheads="1"/>
        </xdr:cNvSpPr>
      </xdr:nvSpPr>
      <xdr:spPr bwMode="auto">
        <a:xfrm>
          <a:off x="10527434" y="6223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62" name="Text Box 18">
          <a:extLst>
            <a:ext uri="{FF2B5EF4-FFF2-40B4-BE49-F238E27FC236}">
              <a16:creationId xmlns:a16="http://schemas.microsoft.com/office/drawing/2014/main" id="{00000000-0008-0000-0800-00003E000000}"/>
            </a:ext>
          </a:extLst>
        </xdr:cNvPr>
        <xdr:cNvSpPr txBox="1">
          <a:spLocks noChangeArrowheads="1"/>
        </xdr:cNvSpPr>
      </xdr:nvSpPr>
      <xdr:spPr bwMode="auto">
        <a:xfrm>
          <a:off x="10527434" y="6223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63" name="Text Box 19">
          <a:extLst>
            <a:ext uri="{FF2B5EF4-FFF2-40B4-BE49-F238E27FC236}">
              <a16:creationId xmlns:a16="http://schemas.microsoft.com/office/drawing/2014/main" id="{00000000-0008-0000-0800-00003F000000}"/>
            </a:ext>
          </a:extLst>
        </xdr:cNvPr>
        <xdr:cNvSpPr txBox="1">
          <a:spLocks noChangeArrowheads="1"/>
        </xdr:cNvSpPr>
      </xdr:nvSpPr>
      <xdr:spPr bwMode="auto">
        <a:xfrm>
          <a:off x="10527434" y="6223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4" name="Text Box 15">
          <a:extLst>
            <a:ext uri="{FF2B5EF4-FFF2-40B4-BE49-F238E27FC236}">
              <a16:creationId xmlns:a16="http://schemas.microsoft.com/office/drawing/2014/main" id="{00000000-0008-0000-0800-000040000000}"/>
            </a:ext>
          </a:extLst>
        </xdr:cNvPr>
        <xdr:cNvSpPr txBox="1">
          <a:spLocks noChangeArrowheads="1"/>
        </xdr:cNvSpPr>
      </xdr:nvSpPr>
      <xdr:spPr bwMode="auto">
        <a:xfrm>
          <a:off x="10527434" y="67278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65" name="Text Box 16">
          <a:extLst>
            <a:ext uri="{FF2B5EF4-FFF2-40B4-BE49-F238E27FC236}">
              <a16:creationId xmlns:a16="http://schemas.microsoft.com/office/drawing/2014/main" id="{00000000-0008-0000-0800-000041000000}"/>
            </a:ext>
          </a:extLst>
        </xdr:cNvPr>
        <xdr:cNvSpPr txBox="1">
          <a:spLocks noChangeArrowheads="1"/>
        </xdr:cNvSpPr>
      </xdr:nvSpPr>
      <xdr:spPr bwMode="auto">
        <a:xfrm>
          <a:off x="10527434" y="7296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66" name="Text Box 17">
          <a:extLst>
            <a:ext uri="{FF2B5EF4-FFF2-40B4-BE49-F238E27FC236}">
              <a16:creationId xmlns:a16="http://schemas.microsoft.com/office/drawing/2014/main" id="{00000000-0008-0000-0800-000042000000}"/>
            </a:ext>
          </a:extLst>
        </xdr:cNvPr>
        <xdr:cNvSpPr txBox="1">
          <a:spLocks noChangeArrowheads="1"/>
        </xdr:cNvSpPr>
      </xdr:nvSpPr>
      <xdr:spPr bwMode="auto">
        <a:xfrm>
          <a:off x="10527434" y="7296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67" name="Text Box 18">
          <a:extLst>
            <a:ext uri="{FF2B5EF4-FFF2-40B4-BE49-F238E27FC236}">
              <a16:creationId xmlns:a16="http://schemas.microsoft.com/office/drawing/2014/main" id="{00000000-0008-0000-0800-000043000000}"/>
            </a:ext>
          </a:extLst>
        </xdr:cNvPr>
        <xdr:cNvSpPr txBox="1">
          <a:spLocks noChangeArrowheads="1"/>
        </xdr:cNvSpPr>
      </xdr:nvSpPr>
      <xdr:spPr bwMode="auto">
        <a:xfrm>
          <a:off x="10527434" y="7296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68" name="Text Box 19">
          <a:extLst>
            <a:ext uri="{FF2B5EF4-FFF2-40B4-BE49-F238E27FC236}">
              <a16:creationId xmlns:a16="http://schemas.microsoft.com/office/drawing/2014/main" id="{00000000-0008-0000-0800-000044000000}"/>
            </a:ext>
          </a:extLst>
        </xdr:cNvPr>
        <xdr:cNvSpPr txBox="1">
          <a:spLocks noChangeArrowheads="1"/>
        </xdr:cNvSpPr>
      </xdr:nvSpPr>
      <xdr:spPr bwMode="auto">
        <a:xfrm>
          <a:off x="10527434" y="7296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9" name="Text Box 15">
          <a:extLst>
            <a:ext uri="{FF2B5EF4-FFF2-40B4-BE49-F238E27FC236}">
              <a16:creationId xmlns:a16="http://schemas.microsoft.com/office/drawing/2014/main" id="{00000000-0008-0000-0800-000045000000}"/>
            </a:ext>
          </a:extLst>
        </xdr:cNvPr>
        <xdr:cNvSpPr txBox="1">
          <a:spLocks noChangeArrowheads="1"/>
        </xdr:cNvSpPr>
      </xdr:nvSpPr>
      <xdr:spPr bwMode="auto">
        <a:xfrm>
          <a:off x="10527434" y="780155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xdr:row>
      <xdr:rowOff>0</xdr:rowOff>
    </xdr:from>
    <xdr:ext cx="95250" cy="171450"/>
    <xdr:sp macro="" textlink="">
      <xdr:nvSpPr>
        <xdr:cNvPr id="70" name="Text Box 16">
          <a:extLst>
            <a:ext uri="{FF2B5EF4-FFF2-40B4-BE49-F238E27FC236}">
              <a16:creationId xmlns:a16="http://schemas.microsoft.com/office/drawing/2014/main" id="{00000000-0008-0000-0800-000046000000}"/>
            </a:ext>
          </a:extLst>
        </xdr:cNvPr>
        <xdr:cNvSpPr txBox="1">
          <a:spLocks noChangeArrowheads="1"/>
        </xdr:cNvSpPr>
      </xdr:nvSpPr>
      <xdr:spPr bwMode="auto">
        <a:xfrm>
          <a:off x="9374909" y="5449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xdr:row>
      <xdr:rowOff>0</xdr:rowOff>
    </xdr:from>
    <xdr:ext cx="95250" cy="171450"/>
    <xdr:sp macro="" textlink="">
      <xdr:nvSpPr>
        <xdr:cNvPr id="71" name="Text Box 17">
          <a:extLst>
            <a:ext uri="{FF2B5EF4-FFF2-40B4-BE49-F238E27FC236}">
              <a16:creationId xmlns:a16="http://schemas.microsoft.com/office/drawing/2014/main" id="{00000000-0008-0000-0800-000047000000}"/>
            </a:ext>
          </a:extLst>
        </xdr:cNvPr>
        <xdr:cNvSpPr txBox="1">
          <a:spLocks noChangeArrowheads="1"/>
        </xdr:cNvSpPr>
      </xdr:nvSpPr>
      <xdr:spPr bwMode="auto">
        <a:xfrm>
          <a:off x="9374909" y="5449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xdr:row>
      <xdr:rowOff>0</xdr:rowOff>
    </xdr:from>
    <xdr:ext cx="95250" cy="171450"/>
    <xdr:sp macro="" textlink="">
      <xdr:nvSpPr>
        <xdr:cNvPr id="72" name="Text Box 18">
          <a:extLst>
            <a:ext uri="{FF2B5EF4-FFF2-40B4-BE49-F238E27FC236}">
              <a16:creationId xmlns:a16="http://schemas.microsoft.com/office/drawing/2014/main" id="{00000000-0008-0000-0800-000048000000}"/>
            </a:ext>
          </a:extLst>
        </xdr:cNvPr>
        <xdr:cNvSpPr txBox="1">
          <a:spLocks noChangeArrowheads="1"/>
        </xdr:cNvSpPr>
      </xdr:nvSpPr>
      <xdr:spPr bwMode="auto">
        <a:xfrm>
          <a:off x="9374909" y="5449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xdr:row>
      <xdr:rowOff>0</xdr:rowOff>
    </xdr:from>
    <xdr:ext cx="95250" cy="171450"/>
    <xdr:sp macro="" textlink="">
      <xdr:nvSpPr>
        <xdr:cNvPr id="73" name="Text Box 19">
          <a:extLst>
            <a:ext uri="{FF2B5EF4-FFF2-40B4-BE49-F238E27FC236}">
              <a16:creationId xmlns:a16="http://schemas.microsoft.com/office/drawing/2014/main" id="{00000000-0008-0000-0800-000049000000}"/>
            </a:ext>
          </a:extLst>
        </xdr:cNvPr>
        <xdr:cNvSpPr txBox="1">
          <a:spLocks noChangeArrowheads="1"/>
        </xdr:cNvSpPr>
      </xdr:nvSpPr>
      <xdr:spPr bwMode="auto">
        <a:xfrm>
          <a:off x="9374909" y="5449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10</xdr:row>
      <xdr:rowOff>504825</xdr:rowOff>
    </xdr:from>
    <xdr:ext cx="95250" cy="442269"/>
    <xdr:sp macro="" textlink="">
      <xdr:nvSpPr>
        <xdr:cNvPr id="74" name="Text Box 15">
          <a:extLst>
            <a:ext uri="{FF2B5EF4-FFF2-40B4-BE49-F238E27FC236}">
              <a16:creationId xmlns:a16="http://schemas.microsoft.com/office/drawing/2014/main" id="{00000000-0008-0000-0800-00004A000000}"/>
            </a:ext>
          </a:extLst>
        </xdr:cNvPr>
        <xdr:cNvSpPr txBox="1">
          <a:spLocks noChangeArrowheads="1"/>
        </xdr:cNvSpPr>
      </xdr:nvSpPr>
      <xdr:spPr bwMode="auto">
        <a:xfrm>
          <a:off x="9374909" y="59542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75" name="Text Box 15">
          <a:extLst>
            <a:ext uri="{FF2B5EF4-FFF2-40B4-BE49-F238E27FC236}">
              <a16:creationId xmlns:a16="http://schemas.microsoft.com/office/drawing/2014/main" id="{00000000-0008-0000-0800-00004B000000}"/>
            </a:ext>
          </a:extLst>
        </xdr:cNvPr>
        <xdr:cNvSpPr txBox="1">
          <a:spLocks noChangeArrowheads="1"/>
        </xdr:cNvSpPr>
      </xdr:nvSpPr>
      <xdr:spPr bwMode="auto">
        <a:xfrm>
          <a:off x="9374909" y="780155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76" name="Text Box 15">
          <a:extLst>
            <a:ext uri="{FF2B5EF4-FFF2-40B4-BE49-F238E27FC236}">
              <a16:creationId xmlns:a16="http://schemas.microsoft.com/office/drawing/2014/main" id="{00000000-0008-0000-0800-00004C000000}"/>
            </a:ext>
          </a:extLst>
        </xdr:cNvPr>
        <xdr:cNvSpPr txBox="1">
          <a:spLocks noChangeArrowheads="1"/>
        </xdr:cNvSpPr>
      </xdr:nvSpPr>
      <xdr:spPr bwMode="auto">
        <a:xfrm>
          <a:off x="9374909" y="88752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77" name="Text Box 15">
          <a:extLst>
            <a:ext uri="{FF2B5EF4-FFF2-40B4-BE49-F238E27FC236}">
              <a16:creationId xmlns:a16="http://schemas.microsoft.com/office/drawing/2014/main" id="{00000000-0008-0000-0800-00004D000000}"/>
            </a:ext>
          </a:extLst>
        </xdr:cNvPr>
        <xdr:cNvSpPr txBox="1">
          <a:spLocks noChangeArrowheads="1"/>
        </xdr:cNvSpPr>
      </xdr:nvSpPr>
      <xdr:spPr bwMode="auto">
        <a:xfrm>
          <a:off x="9374909" y="88752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78" name="Text Box 15">
          <a:extLst>
            <a:ext uri="{FF2B5EF4-FFF2-40B4-BE49-F238E27FC236}">
              <a16:creationId xmlns:a16="http://schemas.microsoft.com/office/drawing/2014/main" id="{00000000-0008-0000-0800-00004E000000}"/>
            </a:ext>
          </a:extLst>
        </xdr:cNvPr>
        <xdr:cNvSpPr txBox="1">
          <a:spLocks noChangeArrowheads="1"/>
        </xdr:cNvSpPr>
      </xdr:nvSpPr>
      <xdr:spPr bwMode="auto">
        <a:xfrm>
          <a:off x="9374909" y="1029537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79" name="Text Box 15">
          <a:extLst>
            <a:ext uri="{FF2B5EF4-FFF2-40B4-BE49-F238E27FC236}">
              <a16:creationId xmlns:a16="http://schemas.microsoft.com/office/drawing/2014/main" id="{00000000-0008-0000-0800-00004F000000}"/>
            </a:ext>
          </a:extLst>
        </xdr:cNvPr>
        <xdr:cNvSpPr txBox="1">
          <a:spLocks noChangeArrowheads="1"/>
        </xdr:cNvSpPr>
      </xdr:nvSpPr>
      <xdr:spPr bwMode="auto">
        <a:xfrm>
          <a:off x="9374909" y="1029537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80" name="Text Box 15">
          <a:extLst>
            <a:ext uri="{FF2B5EF4-FFF2-40B4-BE49-F238E27FC236}">
              <a16:creationId xmlns:a16="http://schemas.microsoft.com/office/drawing/2014/main" id="{00000000-0008-0000-0800-000050000000}"/>
            </a:ext>
          </a:extLst>
        </xdr:cNvPr>
        <xdr:cNvSpPr txBox="1">
          <a:spLocks noChangeArrowheads="1"/>
        </xdr:cNvSpPr>
      </xdr:nvSpPr>
      <xdr:spPr bwMode="auto">
        <a:xfrm>
          <a:off x="9374909" y="1106891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81" name="Text Box 15">
          <a:extLst>
            <a:ext uri="{FF2B5EF4-FFF2-40B4-BE49-F238E27FC236}">
              <a16:creationId xmlns:a16="http://schemas.microsoft.com/office/drawing/2014/main" id="{00000000-0008-0000-0800-000051000000}"/>
            </a:ext>
          </a:extLst>
        </xdr:cNvPr>
        <xdr:cNvSpPr txBox="1">
          <a:spLocks noChangeArrowheads="1"/>
        </xdr:cNvSpPr>
      </xdr:nvSpPr>
      <xdr:spPr bwMode="auto">
        <a:xfrm>
          <a:off x="9374909" y="1106891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82" name="Text Box 15">
          <a:extLst>
            <a:ext uri="{FF2B5EF4-FFF2-40B4-BE49-F238E27FC236}">
              <a16:creationId xmlns:a16="http://schemas.microsoft.com/office/drawing/2014/main" id="{00000000-0008-0000-0800-000052000000}"/>
            </a:ext>
          </a:extLst>
        </xdr:cNvPr>
        <xdr:cNvSpPr txBox="1">
          <a:spLocks noChangeArrowheads="1"/>
        </xdr:cNvSpPr>
      </xdr:nvSpPr>
      <xdr:spPr bwMode="auto">
        <a:xfrm>
          <a:off x="9374909" y="117879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83" name="Text Box 15">
          <a:extLst>
            <a:ext uri="{FF2B5EF4-FFF2-40B4-BE49-F238E27FC236}">
              <a16:creationId xmlns:a16="http://schemas.microsoft.com/office/drawing/2014/main" id="{00000000-0008-0000-0800-000053000000}"/>
            </a:ext>
          </a:extLst>
        </xdr:cNvPr>
        <xdr:cNvSpPr txBox="1">
          <a:spLocks noChangeArrowheads="1"/>
        </xdr:cNvSpPr>
      </xdr:nvSpPr>
      <xdr:spPr bwMode="auto">
        <a:xfrm>
          <a:off x="9374909" y="117879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84" name="Text Box 15">
          <a:extLst>
            <a:ext uri="{FF2B5EF4-FFF2-40B4-BE49-F238E27FC236}">
              <a16:creationId xmlns:a16="http://schemas.microsoft.com/office/drawing/2014/main" id="{00000000-0008-0000-0800-000054000000}"/>
            </a:ext>
          </a:extLst>
        </xdr:cNvPr>
        <xdr:cNvSpPr txBox="1">
          <a:spLocks noChangeArrowheads="1"/>
        </xdr:cNvSpPr>
      </xdr:nvSpPr>
      <xdr:spPr bwMode="auto">
        <a:xfrm>
          <a:off x="9374909" y="117879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85" name="Text Box 15">
          <a:extLst>
            <a:ext uri="{FF2B5EF4-FFF2-40B4-BE49-F238E27FC236}">
              <a16:creationId xmlns:a16="http://schemas.microsoft.com/office/drawing/2014/main" id="{00000000-0008-0000-0800-000055000000}"/>
            </a:ext>
          </a:extLst>
        </xdr:cNvPr>
        <xdr:cNvSpPr txBox="1">
          <a:spLocks noChangeArrowheads="1"/>
        </xdr:cNvSpPr>
      </xdr:nvSpPr>
      <xdr:spPr bwMode="auto">
        <a:xfrm>
          <a:off x="9374909" y="117879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86" name="Text Box 15">
          <a:extLst>
            <a:ext uri="{FF2B5EF4-FFF2-40B4-BE49-F238E27FC236}">
              <a16:creationId xmlns:a16="http://schemas.microsoft.com/office/drawing/2014/main" id="{00000000-0008-0000-0800-000056000000}"/>
            </a:ext>
          </a:extLst>
        </xdr:cNvPr>
        <xdr:cNvSpPr txBox="1">
          <a:spLocks noChangeArrowheads="1"/>
        </xdr:cNvSpPr>
      </xdr:nvSpPr>
      <xdr:spPr bwMode="auto">
        <a:xfrm>
          <a:off x="9374909" y="117879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87" name="Text Box 15">
          <a:extLst>
            <a:ext uri="{FF2B5EF4-FFF2-40B4-BE49-F238E27FC236}">
              <a16:creationId xmlns:a16="http://schemas.microsoft.com/office/drawing/2014/main" id="{00000000-0008-0000-0800-000057000000}"/>
            </a:ext>
          </a:extLst>
        </xdr:cNvPr>
        <xdr:cNvSpPr txBox="1">
          <a:spLocks noChangeArrowheads="1"/>
        </xdr:cNvSpPr>
      </xdr:nvSpPr>
      <xdr:spPr bwMode="auto">
        <a:xfrm>
          <a:off x="50072637" y="12746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88" name="Text Box 15">
          <a:extLst>
            <a:ext uri="{FF2B5EF4-FFF2-40B4-BE49-F238E27FC236}">
              <a16:creationId xmlns:a16="http://schemas.microsoft.com/office/drawing/2014/main" id="{00000000-0008-0000-0800-000058000000}"/>
            </a:ext>
          </a:extLst>
        </xdr:cNvPr>
        <xdr:cNvSpPr txBox="1">
          <a:spLocks noChangeArrowheads="1"/>
        </xdr:cNvSpPr>
      </xdr:nvSpPr>
      <xdr:spPr bwMode="auto">
        <a:xfrm>
          <a:off x="49942750" y="132238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89" name="Text Box 16">
          <a:extLst>
            <a:ext uri="{FF2B5EF4-FFF2-40B4-BE49-F238E27FC236}">
              <a16:creationId xmlns:a16="http://schemas.microsoft.com/office/drawing/2014/main" id="{00000000-0008-0000-0800-000059000000}"/>
            </a:ext>
          </a:extLst>
        </xdr:cNvPr>
        <xdr:cNvSpPr txBox="1">
          <a:spLocks noChangeArrowheads="1"/>
        </xdr:cNvSpPr>
      </xdr:nvSpPr>
      <xdr:spPr bwMode="auto">
        <a:xfrm>
          <a:off x="9374909" y="6223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90" name="Text Box 17">
          <a:extLst>
            <a:ext uri="{FF2B5EF4-FFF2-40B4-BE49-F238E27FC236}">
              <a16:creationId xmlns:a16="http://schemas.microsoft.com/office/drawing/2014/main" id="{00000000-0008-0000-0800-00005A000000}"/>
            </a:ext>
          </a:extLst>
        </xdr:cNvPr>
        <xdr:cNvSpPr txBox="1">
          <a:spLocks noChangeArrowheads="1"/>
        </xdr:cNvSpPr>
      </xdr:nvSpPr>
      <xdr:spPr bwMode="auto">
        <a:xfrm>
          <a:off x="9374909" y="6223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91" name="Text Box 18">
          <a:extLst>
            <a:ext uri="{FF2B5EF4-FFF2-40B4-BE49-F238E27FC236}">
              <a16:creationId xmlns:a16="http://schemas.microsoft.com/office/drawing/2014/main" id="{00000000-0008-0000-0800-00005B000000}"/>
            </a:ext>
          </a:extLst>
        </xdr:cNvPr>
        <xdr:cNvSpPr txBox="1">
          <a:spLocks noChangeArrowheads="1"/>
        </xdr:cNvSpPr>
      </xdr:nvSpPr>
      <xdr:spPr bwMode="auto">
        <a:xfrm>
          <a:off x="9374909" y="6223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92" name="Text Box 19">
          <a:extLst>
            <a:ext uri="{FF2B5EF4-FFF2-40B4-BE49-F238E27FC236}">
              <a16:creationId xmlns:a16="http://schemas.microsoft.com/office/drawing/2014/main" id="{00000000-0008-0000-0800-00005C000000}"/>
            </a:ext>
          </a:extLst>
        </xdr:cNvPr>
        <xdr:cNvSpPr txBox="1">
          <a:spLocks noChangeArrowheads="1"/>
        </xdr:cNvSpPr>
      </xdr:nvSpPr>
      <xdr:spPr bwMode="auto">
        <a:xfrm>
          <a:off x="9374909" y="6223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93" name="Text Box 15">
          <a:extLst>
            <a:ext uri="{FF2B5EF4-FFF2-40B4-BE49-F238E27FC236}">
              <a16:creationId xmlns:a16="http://schemas.microsoft.com/office/drawing/2014/main" id="{00000000-0008-0000-0800-00005D000000}"/>
            </a:ext>
          </a:extLst>
        </xdr:cNvPr>
        <xdr:cNvSpPr txBox="1">
          <a:spLocks noChangeArrowheads="1"/>
        </xdr:cNvSpPr>
      </xdr:nvSpPr>
      <xdr:spPr bwMode="auto">
        <a:xfrm>
          <a:off x="9374909" y="67278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94" name="Text Box 16">
          <a:extLst>
            <a:ext uri="{FF2B5EF4-FFF2-40B4-BE49-F238E27FC236}">
              <a16:creationId xmlns:a16="http://schemas.microsoft.com/office/drawing/2014/main" id="{00000000-0008-0000-0800-00005E000000}"/>
            </a:ext>
          </a:extLst>
        </xdr:cNvPr>
        <xdr:cNvSpPr txBox="1">
          <a:spLocks noChangeArrowheads="1"/>
        </xdr:cNvSpPr>
      </xdr:nvSpPr>
      <xdr:spPr bwMode="auto">
        <a:xfrm>
          <a:off x="9374909" y="7296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95" name="Text Box 17">
          <a:extLst>
            <a:ext uri="{FF2B5EF4-FFF2-40B4-BE49-F238E27FC236}">
              <a16:creationId xmlns:a16="http://schemas.microsoft.com/office/drawing/2014/main" id="{00000000-0008-0000-0800-00005F000000}"/>
            </a:ext>
          </a:extLst>
        </xdr:cNvPr>
        <xdr:cNvSpPr txBox="1">
          <a:spLocks noChangeArrowheads="1"/>
        </xdr:cNvSpPr>
      </xdr:nvSpPr>
      <xdr:spPr bwMode="auto">
        <a:xfrm>
          <a:off x="9374909" y="7296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96" name="Text Box 18">
          <a:extLst>
            <a:ext uri="{FF2B5EF4-FFF2-40B4-BE49-F238E27FC236}">
              <a16:creationId xmlns:a16="http://schemas.microsoft.com/office/drawing/2014/main" id="{00000000-0008-0000-0800-000060000000}"/>
            </a:ext>
          </a:extLst>
        </xdr:cNvPr>
        <xdr:cNvSpPr txBox="1">
          <a:spLocks noChangeArrowheads="1"/>
        </xdr:cNvSpPr>
      </xdr:nvSpPr>
      <xdr:spPr bwMode="auto">
        <a:xfrm>
          <a:off x="9374909" y="7296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97" name="Text Box 19">
          <a:extLst>
            <a:ext uri="{FF2B5EF4-FFF2-40B4-BE49-F238E27FC236}">
              <a16:creationId xmlns:a16="http://schemas.microsoft.com/office/drawing/2014/main" id="{00000000-0008-0000-0800-000061000000}"/>
            </a:ext>
          </a:extLst>
        </xdr:cNvPr>
        <xdr:cNvSpPr txBox="1">
          <a:spLocks noChangeArrowheads="1"/>
        </xdr:cNvSpPr>
      </xdr:nvSpPr>
      <xdr:spPr bwMode="auto">
        <a:xfrm>
          <a:off x="9374909" y="7296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98" name="Text Box 15">
          <a:extLst>
            <a:ext uri="{FF2B5EF4-FFF2-40B4-BE49-F238E27FC236}">
              <a16:creationId xmlns:a16="http://schemas.microsoft.com/office/drawing/2014/main" id="{00000000-0008-0000-0800-000062000000}"/>
            </a:ext>
          </a:extLst>
        </xdr:cNvPr>
        <xdr:cNvSpPr txBox="1">
          <a:spLocks noChangeArrowheads="1"/>
        </xdr:cNvSpPr>
      </xdr:nvSpPr>
      <xdr:spPr bwMode="auto">
        <a:xfrm>
          <a:off x="9374909" y="780155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99" name="Text Box 15">
          <a:extLst>
            <a:ext uri="{FF2B5EF4-FFF2-40B4-BE49-F238E27FC236}">
              <a16:creationId xmlns:a16="http://schemas.microsoft.com/office/drawing/2014/main" id="{00000000-0008-0000-0800-000063000000}"/>
            </a:ext>
          </a:extLst>
        </xdr:cNvPr>
        <xdr:cNvSpPr txBox="1">
          <a:spLocks noChangeArrowheads="1"/>
        </xdr:cNvSpPr>
      </xdr:nvSpPr>
      <xdr:spPr bwMode="auto">
        <a:xfrm>
          <a:off x="9374909" y="1164618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00" name="Text Box 15">
          <a:extLst>
            <a:ext uri="{FF2B5EF4-FFF2-40B4-BE49-F238E27FC236}">
              <a16:creationId xmlns:a16="http://schemas.microsoft.com/office/drawing/2014/main" id="{00000000-0008-0000-0800-000064000000}"/>
            </a:ext>
          </a:extLst>
        </xdr:cNvPr>
        <xdr:cNvSpPr txBox="1">
          <a:spLocks noChangeArrowheads="1"/>
        </xdr:cNvSpPr>
      </xdr:nvSpPr>
      <xdr:spPr bwMode="auto">
        <a:xfrm>
          <a:off x="9374909" y="1164618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01" name="Text Box 15">
          <a:extLst>
            <a:ext uri="{FF2B5EF4-FFF2-40B4-BE49-F238E27FC236}">
              <a16:creationId xmlns:a16="http://schemas.microsoft.com/office/drawing/2014/main" id="{00000000-0008-0000-0800-000065000000}"/>
            </a:ext>
          </a:extLst>
        </xdr:cNvPr>
        <xdr:cNvSpPr txBox="1">
          <a:spLocks noChangeArrowheads="1"/>
        </xdr:cNvSpPr>
      </xdr:nvSpPr>
      <xdr:spPr bwMode="auto">
        <a:xfrm>
          <a:off x="12790343" y="1164618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02" name="Text Box 15">
          <a:extLst>
            <a:ext uri="{FF2B5EF4-FFF2-40B4-BE49-F238E27FC236}">
              <a16:creationId xmlns:a16="http://schemas.microsoft.com/office/drawing/2014/main" id="{00000000-0008-0000-0800-000066000000}"/>
            </a:ext>
          </a:extLst>
        </xdr:cNvPr>
        <xdr:cNvSpPr txBox="1">
          <a:spLocks noChangeArrowheads="1"/>
        </xdr:cNvSpPr>
      </xdr:nvSpPr>
      <xdr:spPr bwMode="auto">
        <a:xfrm>
          <a:off x="12790343" y="1164618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103" name="Text Box 15">
          <a:extLst>
            <a:ext uri="{FF2B5EF4-FFF2-40B4-BE49-F238E27FC236}">
              <a16:creationId xmlns:a16="http://schemas.microsoft.com/office/drawing/2014/main" id="{00000000-0008-0000-0800-000067000000}"/>
            </a:ext>
          </a:extLst>
        </xdr:cNvPr>
        <xdr:cNvSpPr txBox="1">
          <a:spLocks noChangeArrowheads="1"/>
        </xdr:cNvSpPr>
      </xdr:nvSpPr>
      <xdr:spPr bwMode="auto">
        <a:xfrm>
          <a:off x="50084182" y="1164618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104" name="Text Box 15">
          <a:extLst>
            <a:ext uri="{FF2B5EF4-FFF2-40B4-BE49-F238E27FC236}">
              <a16:creationId xmlns:a16="http://schemas.microsoft.com/office/drawing/2014/main" id="{00000000-0008-0000-0800-000068000000}"/>
            </a:ext>
          </a:extLst>
        </xdr:cNvPr>
        <xdr:cNvSpPr txBox="1">
          <a:spLocks noChangeArrowheads="1"/>
        </xdr:cNvSpPr>
      </xdr:nvSpPr>
      <xdr:spPr bwMode="auto">
        <a:xfrm>
          <a:off x="50084182" y="1164618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05" name="Text Box 15">
          <a:extLst>
            <a:ext uri="{FF2B5EF4-FFF2-40B4-BE49-F238E27FC236}">
              <a16:creationId xmlns:a16="http://schemas.microsoft.com/office/drawing/2014/main" id="{00000000-0008-0000-0800-000069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06" name="Text Box 15">
          <a:extLst>
            <a:ext uri="{FF2B5EF4-FFF2-40B4-BE49-F238E27FC236}">
              <a16:creationId xmlns:a16="http://schemas.microsoft.com/office/drawing/2014/main" id="{00000000-0008-0000-0800-00006A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07" name="Text Box 15">
          <a:extLst>
            <a:ext uri="{FF2B5EF4-FFF2-40B4-BE49-F238E27FC236}">
              <a16:creationId xmlns:a16="http://schemas.microsoft.com/office/drawing/2014/main" id="{00000000-0008-0000-0800-00006B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08" name="Text Box 15">
          <a:extLst>
            <a:ext uri="{FF2B5EF4-FFF2-40B4-BE49-F238E27FC236}">
              <a16:creationId xmlns:a16="http://schemas.microsoft.com/office/drawing/2014/main" id="{00000000-0008-0000-0800-00006C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09" name="Text Box 15">
          <a:extLst>
            <a:ext uri="{FF2B5EF4-FFF2-40B4-BE49-F238E27FC236}">
              <a16:creationId xmlns:a16="http://schemas.microsoft.com/office/drawing/2014/main" id="{00000000-0008-0000-0800-00006D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10" name="Text Box 15">
          <a:extLst>
            <a:ext uri="{FF2B5EF4-FFF2-40B4-BE49-F238E27FC236}">
              <a16:creationId xmlns:a16="http://schemas.microsoft.com/office/drawing/2014/main" id="{00000000-0008-0000-0800-00006E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11" name="Text Box 15">
          <a:extLst>
            <a:ext uri="{FF2B5EF4-FFF2-40B4-BE49-F238E27FC236}">
              <a16:creationId xmlns:a16="http://schemas.microsoft.com/office/drawing/2014/main" id="{00000000-0008-0000-0800-00006F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12" name="Text Box 15">
          <a:extLst>
            <a:ext uri="{FF2B5EF4-FFF2-40B4-BE49-F238E27FC236}">
              <a16:creationId xmlns:a16="http://schemas.microsoft.com/office/drawing/2014/main" id="{00000000-0008-0000-0800-000070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13" name="Text Box 15">
          <a:extLst>
            <a:ext uri="{FF2B5EF4-FFF2-40B4-BE49-F238E27FC236}">
              <a16:creationId xmlns:a16="http://schemas.microsoft.com/office/drawing/2014/main" id="{00000000-0008-0000-0800-000071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14" name="Text Box 15">
          <a:extLst>
            <a:ext uri="{FF2B5EF4-FFF2-40B4-BE49-F238E27FC236}">
              <a16:creationId xmlns:a16="http://schemas.microsoft.com/office/drawing/2014/main" id="{00000000-0008-0000-0800-000072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15" name="Text Box 15">
          <a:extLst>
            <a:ext uri="{FF2B5EF4-FFF2-40B4-BE49-F238E27FC236}">
              <a16:creationId xmlns:a16="http://schemas.microsoft.com/office/drawing/2014/main" id="{00000000-0008-0000-0800-000073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16" name="Text Box 15">
          <a:extLst>
            <a:ext uri="{FF2B5EF4-FFF2-40B4-BE49-F238E27FC236}">
              <a16:creationId xmlns:a16="http://schemas.microsoft.com/office/drawing/2014/main" id="{00000000-0008-0000-0800-000074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17" name="Text Box 15">
          <a:extLst>
            <a:ext uri="{FF2B5EF4-FFF2-40B4-BE49-F238E27FC236}">
              <a16:creationId xmlns:a16="http://schemas.microsoft.com/office/drawing/2014/main" id="{00000000-0008-0000-0800-000075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18" name="Text Box 15">
          <a:extLst>
            <a:ext uri="{FF2B5EF4-FFF2-40B4-BE49-F238E27FC236}">
              <a16:creationId xmlns:a16="http://schemas.microsoft.com/office/drawing/2014/main" id="{00000000-0008-0000-0800-000076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19" name="Text Box 15">
          <a:extLst>
            <a:ext uri="{FF2B5EF4-FFF2-40B4-BE49-F238E27FC236}">
              <a16:creationId xmlns:a16="http://schemas.microsoft.com/office/drawing/2014/main" id="{00000000-0008-0000-0800-000077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20" name="Text Box 15">
          <a:extLst>
            <a:ext uri="{FF2B5EF4-FFF2-40B4-BE49-F238E27FC236}">
              <a16:creationId xmlns:a16="http://schemas.microsoft.com/office/drawing/2014/main" id="{00000000-0008-0000-0800-000078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21" name="Text Box 15">
          <a:extLst>
            <a:ext uri="{FF2B5EF4-FFF2-40B4-BE49-F238E27FC236}">
              <a16:creationId xmlns:a16="http://schemas.microsoft.com/office/drawing/2014/main" id="{00000000-0008-0000-0800-000079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22" name="Text Box 15">
          <a:extLst>
            <a:ext uri="{FF2B5EF4-FFF2-40B4-BE49-F238E27FC236}">
              <a16:creationId xmlns:a16="http://schemas.microsoft.com/office/drawing/2014/main" id="{00000000-0008-0000-0800-00007A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23" name="Text Box 15">
          <a:extLst>
            <a:ext uri="{FF2B5EF4-FFF2-40B4-BE49-F238E27FC236}">
              <a16:creationId xmlns:a16="http://schemas.microsoft.com/office/drawing/2014/main" id="{00000000-0008-0000-0800-00007B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24" name="Text Box 15">
          <a:extLst>
            <a:ext uri="{FF2B5EF4-FFF2-40B4-BE49-F238E27FC236}">
              <a16:creationId xmlns:a16="http://schemas.microsoft.com/office/drawing/2014/main" id="{00000000-0008-0000-0800-00007C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25" name="Text Box 15">
          <a:extLst>
            <a:ext uri="{FF2B5EF4-FFF2-40B4-BE49-F238E27FC236}">
              <a16:creationId xmlns:a16="http://schemas.microsoft.com/office/drawing/2014/main" id="{00000000-0008-0000-0800-00007D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26" name="Text Box 15">
          <a:extLst>
            <a:ext uri="{FF2B5EF4-FFF2-40B4-BE49-F238E27FC236}">
              <a16:creationId xmlns:a16="http://schemas.microsoft.com/office/drawing/2014/main" id="{00000000-0008-0000-0800-00007E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27" name="Text Box 15">
          <a:extLst>
            <a:ext uri="{FF2B5EF4-FFF2-40B4-BE49-F238E27FC236}">
              <a16:creationId xmlns:a16="http://schemas.microsoft.com/office/drawing/2014/main" id="{00000000-0008-0000-0800-00007F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28" name="Text Box 15">
          <a:extLst>
            <a:ext uri="{FF2B5EF4-FFF2-40B4-BE49-F238E27FC236}">
              <a16:creationId xmlns:a16="http://schemas.microsoft.com/office/drawing/2014/main" id="{00000000-0008-0000-0800-000080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29" name="Text Box 15">
          <a:extLst>
            <a:ext uri="{FF2B5EF4-FFF2-40B4-BE49-F238E27FC236}">
              <a16:creationId xmlns:a16="http://schemas.microsoft.com/office/drawing/2014/main" id="{00000000-0008-0000-0800-000081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30" name="Text Box 15">
          <a:extLst>
            <a:ext uri="{FF2B5EF4-FFF2-40B4-BE49-F238E27FC236}">
              <a16:creationId xmlns:a16="http://schemas.microsoft.com/office/drawing/2014/main" id="{00000000-0008-0000-0800-000082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31" name="Text Box 15">
          <a:extLst>
            <a:ext uri="{FF2B5EF4-FFF2-40B4-BE49-F238E27FC236}">
              <a16:creationId xmlns:a16="http://schemas.microsoft.com/office/drawing/2014/main" id="{00000000-0008-0000-0800-000083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32" name="Text Box 15">
          <a:extLst>
            <a:ext uri="{FF2B5EF4-FFF2-40B4-BE49-F238E27FC236}">
              <a16:creationId xmlns:a16="http://schemas.microsoft.com/office/drawing/2014/main" id="{00000000-0008-0000-0800-000084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33" name="Text Box 15">
          <a:extLst>
            <a:ext uri="{FF2B5EF4-FFF2-40B4-BE49-F238E27FC236}">
              <a16:creationId xmlns:a16="http://schemas.microsoft.com/office/drawing/2014/main" id="{00000000-0008-0000-0800-000085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34" name="Text Box 15">
          <a:extLst>
            <a:ext uri="{FF2B5EF4-FFF2-40B4-BE49-F238E27FC236}">
              <a16:creationId xmlns:a16="http://schemas.microsoft.com/office/drawing/2014/main" id="{00000000-0008-0000-0800-000086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35" name="Text Box 15">
          <a:extLst>
            <a:ext uri="{FF2B5EF4-FFF2-40B4-BE49-F238E27FC236}">
              <a16:creationId xmlns:a16="http://schemas.microsoft.com/office/drawing/2014/main" id="{00000000-0008-0000-0800-000087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36" name="Text Box 15">
          <a:extLst>
            <a:ext uri="{FF2B5EF4-FFF2-40B4-BE49-F238E27FC236}">
              <a16:creationId xmlns:a16="http://schemas.microsoft.com/office/drawing/2014/main" id="{00000000-0008-0000-0800-000088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37" name="Text Box 15">
          <a:extLst>
            <a:ext uri="{FF2B5EF4-FFF2-40B4-BE49-F238E27FC236}">
              <a16:creationId xmlns:a16="http://schemas.microsoft.com/office/drawing/2014/main" id="{00000000-0008-0000-0800-000089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38" name="Text Box 15">
          <a:extLst>
            <a:ext uri="{FF2B5EF4-FFF2-40B4-BE49-F238E27FC236}">
              <a16:creationId xmlns:a16="http://schemas.microsoft.com/office/drawing/2014/main" id="{00000000-0008-0000-0800-00008A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39" name="Text Box 15">
          <a:extLst>
            <a:ext uri="{FF2B5EF4-FFF2-40B4-BE49-F238E27FC236}">
              <a16:creationId xmlns:a16="http://schemas.microsoft.com/office/drawing/2014/main" id="{00000000-0008-0000-0800-00008B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40" name="Text Box 15">
          <a:extLst>
            <a:ext uri="{FF2B5EF4-FFF2-40B4-BE49-F238E27FC236}">
              <a16:creationId xmlns:a16="http://schemas.microsoft.com/office/drawing/2014/main" id="{00000000-0008-0000-0800-00008C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41" name="Text Box 15">
          <a:extLst>
            <a:ext uri="{FF2B5EF4-FFF2-40B4-BE49-F238E27FC236}">
              <a16:creationId xmlns:a16="http://schemas.microsoft.com/office/drawing/2014/main" id="{00000000-0008-0000-0800-00008D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42" name="Text Box 15">
          <a:extLst>
            <a:ext uri="{FF2B5EF4-FFF2-40B4-BE49-F238E27FC236}">
              <a16:creationId xmlns:a16="http://schemas.microsoft.com/office/drawing/2014/main" id="{00000000-0008-0000-0800-00008E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43" name="Text Box 15">
          <a:extLst>
            <a:ext uri="{FF2B5EF4-FFF2-40B4-BE49-F238E27FC236}">
              <a16:creationId xmlns:a16="http://schemas.microsoft.com/office/drawing/2014/main" id="{00000000-0008-0000-0800-00008F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44" name="Text Box 15">
          <a:extLst>
            <a:ext uri="{FF2B5EF4-FFF2-40B4-BE49-F238E27FC236}">
              <a16:creationId xmlns:a16="http://schemas.microsoft.com/office/drawing/2014/main" id="{00000000-0008-0000-0800-000090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45" name="Text Box 15">
          <a:extLst>
            <a:ext uri="{FF2B5EF4-FFF2-40B4-BE49-F238E27FC236}">
              <a16:creationId xmlns:a16="http://schemas.microsoft.com/office/drawing/2014/main" id="{00000000-0008-0000-0800-000091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46" name="Text Box 15">
          <a:extLst>
            <a:ext uri="{FF2B5EF4-FFF2-40B4-BE49-F238E27FC236}">
              <a16:creationId xmlns:a16="http://schemas.microsoft.com/office/drawing/2014/main" id="{00000000-0008-0000-0800-000092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47" name="Text Box 15">
          <a:extLst>
            <a:ext uri="{FF2B5EF4-FFF2-40B4-BE49-F238E27FC236}">
              <a16:creationId xmlns:a16="http://schemas.microsoft.com/office/drawing/2014/main" id="{00000000-0008-0000-0800-000093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48" name="Text Box 15">
          <a:extLst>
            <a:ext uri="{FF2B5EF4-FFF2-40B4-BE49-F238E27FC236}">
              <a16:creationId xmlns:a16="http://schemas.microsoft.com/office/drawing/2014/main" id="{00000000-0008-0000-0800-000094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49" name="Text Box 15">
          <a:extLst>
            <a:ext uri="{FF2B5EF4-FFF2-40B4-BE49-F238E27FC236}">
              <a16:creationId xmlns:a16="http://schemas.microsoft.com/office/drawing/2014/main" id="{00000000-0008-0000-0800-000095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50" name="Text Box 15">
          <a:extLst>
            <a:ext uri="{FF2B5EF4-FFF2-40B4-BE49-F238E27FC236}">
              <a16:creationId xmlns:a16="http://schemas.microsoft.com/office/drawing/2014/main" id="{00000000-0008-0000-0800-000096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51" name="Text Box 15">
          <a:extLst>
            <a:ext uri="{FF2B5EF4-FFF2-40B4-BE49-F238E27FC236}">
              <a16:creationId xmlns:a16="http://schemas.microsoft.com/office/drawing/2014/main" id="{00000000-0008-0000-0800-000097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52" name="Text Box 15">
          <a:extLst>
            <a:ext uri="{FF2B5EF4-FFF2-40B4-BE49-F238E27FC236}">
              <a16:creationId xmlns:a16="http://schemas.microsoft.com/office/drawing/2014/main" id="{00000000-0008-0000-0800-000098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53" name="Text Box 15">
          <a:extLst>
            <a:ext uri="{FF2B5EF4-FFF2-40B4-BE49-F238E27FC236}">
              <a16:creationId xmlns:a16="http://schemas.microsoft.com/office/drawing/2014/main" id="{00000000-0008-0000-0800-000099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54" name="Text Box 15">
          <a:extLst>
            <a:ext uri="{FF2B5EF4-FFF2-40B4-BE49-F238E27FC236}">
              <a16:creationId xmlns:a16="http://schemas.microsoft.com/office/drawing/2014/main" id="{00000000-0008-0000-0800-00009A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55" name="Text Box 15">
          <a:extLst>
            <a:ext uri="{FF2B5EF4-FFF2-40B4-BE49-F238E27FC236}">
              <a16:creationId xmlns:a16="http://schemas.microsoft.com/office/drawing/2014/main" id="{00000000-0008-0000-0800-00009B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56" name="Text Box 15">
          <a:extLst>
            <a:ext uri="{FF2B5EF4-FFF2-40B4-BE49-F238E27FC236}">
              <a16:creationId xmlns:a16="http://schemas.microsoft.com/office/drawing/2014/main" id="{00000000-0008-0000-0800-00009C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57" name="Text Box 15">
          <a:extLst>
            <a:ext uri="{FF2B5EF4-FFF2-40B4-BE49-F238E27FC236}">
              <a16:creationId xmlns:a16="http://schemas.microsoft.com/office/drawing/2014/main" id="{00000000-0008-0000-0800-00009D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58" name="Text Box 15">
          <a:extLst>
            <a:ext uri="{FF2B5EF4-FFF2-40B4-BE49-F238E27FC236}">
              <a16:creationId xmlns:a16="http://schemas.microsoft.com/office/drawing/2014/main" id="{00000000-0008-0000-0800-00009E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59" name="Text Box 15">
          <a:extLst>
            <a:ext uri="{FF2B5EF4-FFF2-40B4-BE49-F238E27FC236}">
              <a16:creationId xmlns:a16="http://schemas.microsoft.com/office/drawing/2014/main" id="{00000000-0008-0000-0800-00009F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60" name="Text Box 15">
          <a:extLst>
            <a:ext uri="{FF2B5EF4-FFF2-40B4-BE49-F238E27FC236}">
              <a16:creationId xmlns:a16="http://schemas.microsoft.com/office/drawing/2014/main" id="{00000000-0008-0000-0800-0000A0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61" name="Text Box 15">
          <a:extLst>
            <a:ext uri="{FF2B5EF4-FFF2-40B4-BE49-F238E27FC236}">
              <a16:creationId xmlns:a16="http://schemas.microsoft.com/office/drawing/2014/main" id="{00000000-0008-0000-0800-0000A1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62" name="Text Box 15">
          <a:extLst>
            <a:ext uri="{FF2B5EF4-FFF2-40B4-BE49-F238E27FC236}">
              <a16:creationId xmlns:a16="http://schemas.microsoft.com/office/drawing/2014/main" id="{00000000-0008-0000-0800-0000A2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63" name="Text Box 15">
          <a:extLst>
            <a:ext uri="{FF2B5EF4-FFF2-40B4-BE49-F238E27FC236}">
              <a16:creationId xmlns:a16="http://schemas.microsoft.com/office/drawing/2014/main" id="{00000000-0008-0000-0800-0000A3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64" name="Text Box 15">
          <a:extLst>
            <a:ext uri="{FF2B5EF4-FFF2-40B4-BE49-F238E27FC236}">
              <a16:creationId xmlns:a16="http://schemas.microsoft.com/office/drawing/2014/main" id="{00000000-0008-0000-0800-0000A4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65" name="Text Box 15">
          <a:extLst>
            <a:ext uri="{FF2B5EF4-FFF2-40B4-BE49-F238E27FC236}">
              <a16:creationId xmlns:a16="http://schemas.microsoft.com/office/drawing/2014/main" id="{00000000-0008-0000-0800-0000A5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66" name="Text Box 15">
          <a:extLst>
            <a:ext uri="{FF2B5EF4-FFF2-40B4-BE49-F238E27FC236}">
              <a16:creationId xmlns:a16="http://schemas.microsoft.com/office/drawing/2014/main" id="{00000000-0008-0000-0800-0000A6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67" name="Text Box 15">
          <a:extLst>
            <a:ext uri="{FF2B5EF4-FFF2-40B4-BE49-F238E27FC236}">
              <a16:creationId xmlns:a16="http://schemas.microsoft.com/office/drawing/2014/main" id="{00000000-0008-0000-0800-0000A7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68" name="Text Box 15">
          <a:extLst>
            <a:ext uri="{FF2B5EF4-FFF2-40B4-BE49-F238E27FC236}">
              <a16:creationId xmlns:a16="http://schemas.microsoft.com/office/drawing/2014/main" id="{00000000-0008-0000-0800-0000A8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69" name="Text Box 15">
          <a:extLst>
            <a:ext uri="{FF2B5EF4-FFF2-40B4-BE49-F238E27FC236}">
              <a16:creationId xmlns:a16="http://schemas.microsoft.com/office/drawing/2014/main" id="{00000000-0008-0000-0800-0000A9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70" name="Text Box 15">
          <a:extLst>
            <a:ext uri="{FF2B5EF4-FFF2-40B4-BE49-F238E27FC236}">
              <a16:creationId xmlns:a16="http://schemas.microsoft.com/office/drawing/2014/main" id="{00000000-0008-0000-0800-0000AA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71" name="Text Box 15">
          <a:extLst>
            <a:ext uri="{FF2B5EF4-FFF2-40B4-BE49-F238E27FC236}">
              <a16:creationId xmlns:a16="http://schemas.microsoft.com/office/drawing/2014/main" id="{00000000-0008-0000-0800-0000AB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72" name="Text Box 15">
          <a:extLst>
            <a:ext uri="{FF2B5EF4-FFF2-40B4-BE49-F238E27FC236}">
              <a16:creationId xmlns:a16="http://schemas.microsoft.com/office/drawing/2014/main" id="{00000000-0008-0000-0800-0000AC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73" name="Text Box 15">
          <a:extLst>
            <a:ext uri="{FF2B5EF4-FFF2-40B4-BE49-F238E27FC236}">
              <a16:creationId xmlns:a16="http://schemas.microsoft.com/office/drawing/2014/main" id="{00000000-0008-0000-0800-0000AD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74" name="Text Box 15">
          <a:extLst>
            <a:ext uri="{FF2B5EF4-FFF2-40B4-BE49-F238E27FC236}">
              <a16:creationId xmlns:a16="http://schemas.microsoft.com/office/drawing/2014/main" id="{00000000-0008-0000-0800-0000AE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75" name="Text Box 15">
          <a:extLst>
            <a:ext uri="{FF2B5EF4-FFF2-40B4-BE49-F238E27FC236}">
              <a16:creationId xmlns:a16="http://schemas.microsoft.com/office/drawing/2014/main" id="{00000000-0008-0000-0800-0000AF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76" name="Text Box 15">
          <a:extLst>
            <a:ext uri="{FF2B5EF4-FFF2-40B4-BE49-F238E27FC236}">
              <a16:creationId xmlns:a16="http://schemas.microsoft.com/office/drawing/2014/main" id="{00000000-0008-0000-0800-0000B0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77" name="Text Box 15">
          <a:extLst>
            <a:ext uri="{FF2B5EF4-FFF2-40B4-BE49-F238E27FC236}">
              <a16:creationId xmlns:a16="http://schemas.microsoft.com/office/drawing/2014/main" id="{00000000-0008-0000-0800-0000B1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78" name="Text Box 15">
          <a:extLst>
            <a:ext uri="{FF2B5EF4-FFF2-40B4-BE49-F238E27FC236}">
              <a16:creationId xmlns:a16="http://schemas.microsoft.com/office/drawing/2014/main" id="{00000000-0008-0000-0800-0000B2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79" name="Text Box 15">
          <a:extLst>
            <a:ext uri="{FF2B5EF4-FFF2-40B4-BE49-F238E27FC236}">
              <a16:creationId xmlns:a16="http://schemas.microsoft.com/office/drawing/2014/main" id="{00000000-0008-0000-0800-0000B3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80" name="Text Box 15">
          <a:extLst>
            <a:ext uri="{FF2B5EF4-FFF2-40B4-BE49-F238E27FC236}">
              <a16:creationId xmlns:a16="http://schemas.microsoft.com/office/drawing/2014/main" id="{00000000-0008-0000-0800-0000B4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81" name="Text Box 15">
          <a:extLst>
            <a:ext uri="{FF2B5EF4-FFF2-40B4-BE49-F238E27FC236}">
              <a16:creationId xmlns:a16="http://schemas.microsoft.com/office/drawing/2014/main" id="{00000000-0008-0000-0800-0000B5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82" name="Text Box 15">
          <a:extLst>
            <a:ext uri="{FF2B5EF4-FFF2-40B4-BE49-F238E27FC236}">
              <a16:creationId xmlns:a16="http://schemas.microsoft.com/office/drawing/2014/main" id="{00000000-0008-0000-0800-0000B6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83" name="Text Box 15">
          <a:extLst>
            <a:ext uri="{FF2B5EF4-FFF2-40B4-BE49-F238E27FC236}">
              <a16:creationId xmlns:a16="http://schemas.microsoft.com/office/drawing/2014/main" id="{00000000-0008-0000-0800-0000B7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84" name="Text Box 15">
          <a:extLst>
            <a:ext uri="{FF2B5EF4-FFF2-40B4-BE49-F238E27FC236}">
              <a16:creationId xmlns:a16="http://schemas.microsoft.com/office/drawing/2014/main" id="{00000000-0008-0000-0800-0000B8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85" name="Text Box 15">
          <a:extLst>
            <a:ext uri="{FF2B5EF4-FFF2-40B4-BE49-F238E27FC236}">
              <a16:creationId xmlns:a16="http://schemas.microsoft.com/office/drawing/2014/main" id="{00000000-0008-0000-0800-0000B9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86" name="Text Box 15">
          <a:extLst>
            <a:ext uri="{FF2B5EF4-FFF2-40B4-BE49-F238E27FC236}">
              <a16:creationId xmlns:a16="http://schemas.microsoft.com/office/drawing/2014/main" id="{00000000-0008-0000-0800-0000BA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87" name="Text Box 15">
          <a:extLst>
            <a:ext uri="{FF2B5EF4-FFF2-40B4-BE49-F238E27FC236}">
              <a16:creationId xmlns:a16="http://schemas.microsoft.com/office/drawing/2014/main" id="{00000000-0008-0000-0800-0000BB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88" name="Text Box 15">
          <a:extLst>
            <a:ext uri="{FF2B5EF4-FFF2-40B4-BE49-F238E27FC236}">
              <a16:creationId xmlns:a16="http://schemas.microsoft.com/office/drawing/2014/main" id="{00000000-0008-0000-0800-0000BC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89" name="Text Box 15">
          <a:extLst>
            <a:ext uri="{FF2B5EF4-FFF2-40B4-BE49-F238E27FC236}">
              <a16:creationId xmlns:a16="http://schemas.microsoft.com/office/drawing/2014/main" id="{00000000-0008-0000-0800-0000BD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90" name="Text Box 15">
          <a:extLst>
            <a:ext uri="{FF2B5EF4-FFF2-40B4-BE49-F238E27FC236}">
              <a16:creationId xmlns:a16="http://schemas.microsoft.com/office/drawing/2014/main" id="{00000000-0008-0000-0800-0000BE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91" name="Text Box 15">
          <a:extLst>
            <a:ext uri="{FF2B5EF4-FFF2-40B4-BE49-F238E27FC236}">
              <a16:creationId xmlns:a16="http://schemas.microsoft.com/office/drawing/2014/main" id="{00000000-0008-0000-0800-0000BF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92" name="Text Box 15">
          <a:extLst>
            <a:ext uri="{FF2B5EF4-FFF2-40B4-BE49-F238E27FC236}">
              <a16:creationId xmlns:a16="http://schemas.microsoft.com/office/drawing/2014/main" id="{00000000-0008-0000-0800-0000C0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93" name="Text Box 15">
          <a:extLst>
            <a:ext uri="{FF2B5EF4-FFF2-40B4-BE49-F238E27FC236}">
              <a16:creationId xmlns:a16="http://schemas.microsoft.com/office/drawing/2014/main" id="{00000000-0008-0000-0800-0000C1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94" name="Text Box 15">
          <a:extLst>
            <a:ext uri="{FF2B5EF4-FFF2-40B4-BE49-F238E27FC236}">
              <a16:creationId xmlns:a16="http://schemas.microsoft.com/office/drawing/2014/main" id="{00000000-0008-0000-0800-0000C2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95" name="Text Box 15">
          <a:extLst>
            <a:ext uri="{FF2B5EF4-FFF2-40B4-BE49-F238E27FC236}">
              <a16:creationId xmlns:a16="http://schemas.microsoft.com/office/drawing/2014/main" id="{00000000-0008-0000-0800-0000C3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96" name="Text Box 15">
          <a:extLst>
            <a:ext uri="{FF2B5EF4-FFF2-40B4-BE49-F238E27FC236}">
              <a16:creationId xmlns:a16="http://schemas.microsoft.com/office/drawing/2014/main" id="{00000000-0008-0000-0800-0000C4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97" name="Text Box 15">
          <a:extLst>
            <a:ext uri="{FF2B5EF4-FFF2-40B4-BE49-F238E27FC236}">
              <a16:creationId xmlns:a16="http://schemas.microsoft.com/office/drawing/2014/main" id="{00000000-0008-0000-0800-0000C5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98" name="Text Box 15">
          <a:extLst>
            <a:ext uri="{FF2B5EF4-FFF2-40B4-BE49-F238E27FC236}">
              <a16:creationId xmlns:a16="http://schemas.microsoft.com/office/drawing/2014/main" id="{00000000-0008-0000-0800-0000C6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99" name="Text Box 15">
          <a:extLst>
            <a:ext uri="{FF2B5EF4-FFF2-40B4-BE49-F238E27FC236}">
              <a16:creationId xmlns:a16="http://schemas.microsoft.com/office/drawing/2014/main" id="{00000000-0008-0000-0800-0000C7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00" name="Text Box 15">
          <a:extLst>
            <a:ext uri="{FF2B5EF4-FFF2-40B4-BE49-F238E27FC236}">
              <a16:creationId xmlns:a16="http://schemas.microsoft.com/office/drawing/2014/main" id="{00000000-0008-0000-0800-0000C8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01" name="Text Box 15">
          <a:extLst>
            <a:ext uri="{FF2B5EF4-FFF2-40B4-BE49-F238E27FC236}">
              <a16:creationId xmlns:a16="http://schemas.microsoft.com/office/drawing/2014/main" id="{00000000-0008-0000-0800-0000C9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02" name="Text Box 15">
          <a:extLst>
            <a:ext uri="{FF2B5EF4-FFF2-40B4-BE49-F238E27FC236}">
              <a16:creationId xmlns:a16="http://schemas.microsoft.com/office/drawing/2014/main" id="{00000000-0008-0000-0800-0000CA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03" name="Text Box 15">
          <a:extLst>
            <a:ext uri="{FF2B5EF4-FFF2-40B4-BE49-F238E27FC236}">
              <a16:creationId xmlns:a16="http://schemas.microsoft.com/office/drawing/2014/main" id="{00000000-0008-0000-0800-0000CB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04" name="Text Box 15">
          <a:extLst>
            <a:ext uri="{FF2B5EF4-FFF2-40B4-BE49-F238E27FC236}">
              <a16:creationId xmlns:a16="http://schemas.microsoft.com/office/drawing/2014/main" id="{00000000-0008-0000-0800-0000CC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05" name="Text Box 15">
          <a:extLst>
            <a:ext uri="{FF2B5EF4-FFF2-40B4-BE49-F238E27FC236}">
              <a16:creationId xmlns:a16="http://schemas.microsoft.com/office/drawing/2014/main" id="{00000000-0008-0000-0800-0000CD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06" name="Text Box 15">
          <a:extLst>
            <a:ext uri="{FF2B5EF4-FFF2-40B4-BE49-F238E27FC236}">
              <a16:creationId xmlns:a16="http://schemas.microsoft.com/office/drawing/2014/main" id="{00000000-0008-0000-0800-0000CE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07" name="Text Box 15">
          <a:extLst>
            <a:ext uri="{FF2B5EF4-FFF2-40B4-BE49-F238E27FC236}">
              <a16:creationId xmlns:a16="http://schemas.microsoft.com/office/drawing/2014/main" id="{00000000-0008-0000-0800-0000CF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08" name="Text Box 15">
          <a:extLst>
            <a:ext uri="{FF2B5EF4-FFF2-40B4-BE49-F238E27FC236}">
              <a16:creationId xmlns:a16="http://schemas.microsoft.com/office/drawing/2014/main" id="{00000000-0008-0000-0800-0000D0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09" name="Text Box 15">
          <a:extLst>
            <a:ext uri="{FF2B5EF4-FFF2-40B4-BE49-F238E27FC236}">
              <a16:creationId xmlns:a16="http://schemas.microsoft.com/office/drawing/2014/main" id="{00000000-0008-0000-0800-0000D1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10" name="Text Box 15">
          <a:extLst>
            <a:ext uri="{FF2B5EF4-FFF2-40B4-BE49-F238E27FC236}">
              <a16:creationId xmlns:a16="http://schemas.microsoft.com/office/drawing/2014/main" id="{00000000-0008-0000-0800-0000D2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11" name="Text Box 15">
          <a:extLst>
            <a:ext uri="{FF2B5EF4-FFF2-40B4-BE49-F238E27FC236}">
              <a16:creationId xmlns:a16="http://schemas.microsoft.com/office/drawing/2014/main" id="{00000000-0008-0000-0800-0000D3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12" name="Text Box 15">
          <a:extLst>
            <a:ext uri="{FF2B5EF4-FFF2-40B4-BE49-F238E27FC236}">
              <a16:creationId xmlns:a16="http://schemas.microsoft.com/office/drawing/2014/main" id="{00000000-0008-0000-0800-0000D4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13" name="Text Box 15">
          <a:extLst>
            <a:ext uri="{FF2B5EF4-FFF2-40B4-BE49-F238E27FC236}">
              <a16:creationId xmlns:a16="http://schemas.microsoft.com/office/drawing/2014/main" id="{00000000-0008-0000-0800-0000D5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14" name="Text Box 15">
          <a:extLst>
            <a:ext uri="{FF2B5EF4-FFF2-40B4-BE49-F238E27FC236}">
              <a16:creationId xmlns:a16="http://schemas.microsoft.com/office/drawing/2014/main" id="{00000000-0008-0000-0800-0000D6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15" name="Text Box 15">
          <a:extLst>
            <a:ext uri="{FF2B5EF4-FFF2-40B4-BE49-F238E27FC236}">
              <a16:creationId xmlns:a16="http://schemas.microsoft.com/office/drawing/2014/main" id="{00000000-0008-0000-0800-0000D7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16" name="Text Box 15">
          <a:extLst>
            <a:ext uri="{FF2B5EF4-FFF2-40B4-BE49-F238E27FC236}">
              <a16:creationId xmlns:a16="http://schemas.microsoft.com/office/drawing/2014/main" id="{00000000-0008-0000-0800-0000D8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17" name="Text Box 15">
          <a:extLst>
            <a:ext uri="{FF2B5EF4-FFF2-40B4-BE49-F238E27FC236}">
              <a16:creationId xmlns:a16="http://schemas.microsoft.com/office/drawing/2014/main" id="{00000000-0008-0000-0800-0000D9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18" name="Text Box 15">
          <a:extLst>
            <a:ext uri="{FF2B5EF4-FFF2-40B4-BE49-F238E27FC236}">
              <a16:creationId xmlns:a16="http://schemas.microsoft.com/office/drawing/2014/main" id="{00000000-0008-0000-0800-0000DA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19" name="Text Box 15">
          <a:extLst>
            <a:ext uri="{FF2B5EF4-FFF2-40B4-BE49-F238E27FC236}">
              <a16:creationId xmlns:a16="http://schemas.microsoft.com/office/drawing/2014/main" id="{00000000-0008-0000-0800-0000DB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20" name="Text Box 15">
          <a:extLst>
            <a:ext uri="{FF2B5EF4-FFF2-40B4-BE49-F238E27FC236}">
              <a16:creationId xmlns:a16="http://schemas.microsoft.com/office/drawing/2014/main" id="{00000000-0008-0000-0800-0000DC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21" name="Text Box 15">
          <a:extLst>
            <a:ext uri="{FF2B5EF4-FFF2-40B4-BE49-F238E27FC236}">
              <a16:creationId xmlns:a16="http://schemas.microsoft.com/office/drawing/2014/main" id="{00000000-0008-0000-0800-0000DD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22" name="Text Box 15">
          <a:extLst>
            <a:ext uri="{FF2B5EF4-FFF2-40B4-BE49-F238E27FC236}">
              <a16:creationId xmlns:a16="http://schemas.microsoft.com/office/drawing/2014/main" id="{00000000-0008-0000-0800-0000DE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23" name="Text Box 15">
          <a:extLst>
            <a:ext uri="{FF2B5EF4-FFF2-40B4-BE49-F238E27FC236}">
              <a16:creationId xmlns:a16="http://schemas.microsoft.com/office/drawing/2014/main" id="{00000000-0008-0000-0800-0000DF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24" name="Text Box 15">
          <a:extLst>
            <a:ext uri="{FF2B5EF4-FFF2-40B4-BE49-F238E27FC236}">
              <a16:creationId xmlns:a16="http://schemas.microsoft.com/office/drawing/2014/main" id="{00000000-0008-0000-0800-0000E0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25" name="Text Box 15">
          <a:extLst>
            <a:ext uri="{FF2B5EF4-FFF2-40B4-BE49-F238E27FC236}">
              <a16:creationId xmlns:a16="http://schemas.microsoft.com/office/drawing/2014/main" id="{00000000-0008-0000-0800-0000E1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26" name="Text Box 15">
          <a:extLst>
            <a:ext uri="{FF2B5EF4-FFF2-40B4-BE49-F238E27FC236}">
              <a16:creationId xmlns:a16="http://schemas.microsoft.com/office/drawing/2014/main" id="{00000000-0008-0000-0800-0000E2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27" name="Text Box 15">
          <a:extLst>
            <a:ext uri="{FF2B5EF4-FFF2-40B4-BE49-F238E27FC236}">
              <a16:creationId xmlns:a16="http://schemas.microsoft.com/office/drawing/2014/main" id="{00000000-0008-0000-0800-0000E3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28" name="Text Box 15">
          <a:extLst>
            <a:ext uri="{FF2B5EF4-FFF2-40B4-BE49-F238E27FC236}">
              <a16:creationId xmlns:a16="http://schemas.microsoft.com/office/drawing/2014/main" id="{00000000-0008-0000-0800-0000E4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29" name="Text Box 15">
          <a:extLst>
            <a:ext uri="{FF2B5EF4-FFF2-40B4-BE49-F238E27FC236}">
              <a16:creationId xmlns:a16="http://schemas.microsoft.com/office/drawing/2014/main" id="{00000000-0008-0000-0800-0000E5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30" name="Text Box 15">
          <a:extLst>
            <a:ext uri="{FF2B5EF4-FFF2-40B4-BE49-F238E27FC236}">
              <a16:creationId xmlns:a16="http://schemas.microsoft.com/office/drawing/2014/main" id="{00000000-0008-0000-0800-0000E6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31" name="Text Box 15">
          <a:extLst>
            <a:ext uri="{FF2B5EF4-FFF2-40B4-BE49-F238E27FC236}">
              <a16:creationId xmlns:a16="http://schemas.microsoft.com/office/drawing/2014/main" id="{00000000-0008-0000-0800-0000E7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32" name="Text Box 15">
          <a:extLst>
            <a:ext uri="{FF2B5EF4-FFF2-40B4-BE49-F238E27FC236}">
              <a16:creationId xmlns:a16="http://schemas.microsoft.com/office/drawing/2014/main" id="{00000000-0008-0000-0800-0000E8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33" name="Text Box 15">
          <a:extLst>
            <a:ext uri="{FF2B5EF4-FFF2-40B4-BE49-F238E27FC236}">
              <a16:creationId xmlns:a16="http://schemas.microsoft.com/office/drawing/2014/main" id="{00000000-0008-0000-0800-0000E9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34" name="Text Box 15">
          <a:extLst>
            <a:ext uri="{FF2B5EF4-FFF2-40B4-BE49-F238E27FC236}">
              <a16:creationId xmlns:a16="http://schemas.microsoft.com/office/drawing/2014/main" id="{00000000-0008-0000-0800-0000EA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35" name="Text Box 15">
          <a:extLst>
            <a:ext uri="{FF2B5EF4-FFF2-40B4-BE49-F238E27FC236}">
              <a16:creationId xmlns:a16="http://schemas.microsoft.com/office/drawing/2014/main" id="{00000000-0008-0000-0800-0000EB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36" name="Text Box 15">
          <a:extLst>
            <a:ext uri="{FF2B5EF4-FFF2-40B4-BE49-F238E27FC236}">
              <a16:creationId xmlns:a16="http://schemas.microsoft.com/office/drawing/2014/main" id="{00000000-0008-0000-0800-0000EC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37" name="Text Box 15">
          <a:extLst>
            <a:ext uri="{FF2B5EF4-FFF2-40B4-BE49-F238E27FC236}">
              <a16:creationId xmlns:a16="http://schemas.microsoft.com/office/drawing/2014/main" id="{00000000-0008-0000-0800-0000ED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38" name="Text Box 15">
          <a:extLst>
            <a:ext uri="{FF2B5EF4-FFF2-40B4-BE49-F238E27FC236}">
              <a16:creationId xmlns:a16="http://schemas.microsoft.com/office/drawing/2014/main" id="{00000000-0008-0000-0800-0000EE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39" name="Text Box 15">
          <a:extLst>
            <a:ext uri="{FF2B5EF4-FFF2-40B4-BE49-F238E27FC236}">
              <a16:creationId xmlns:a16="http://schemas.microsoft.com/office/drawing/2014/main" id="{00000000-0008-0000-0800-0000EF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40" name="Text Box 15">
          <a:extLst>
            <a:ext uri="{FF2B5EF4-FFF2-40B4-BE49-F238E27FC236}">
              <a16:creationId xmlns:a16="http://schemas.microsoft.com/office/drawing/2014/main" id="{00000000-0008-0000-0800-0000F0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41" name="Text Box 15">
          <a:extLst>
            <a:ext uri="{FF2B5EF4-FFF2-40B4-BE49-F238E27FC236}">
              <a16:creationId xmlns:a16="http://schemas.microsoft.com/office/drawing/2014/main" id="{00000000-0008-0000-0800-0000F1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42" name="Text Box 15">
          <a:extLst>
            <a:ext uri="{FF2B5EF4-FFF2-40B4-BE49-F238E27FC236}">
              <a16:creationId xmlns:a16="http://schemas.microsoft.com/office/drawing/2014/main" id="{00000000-0008-0000-0800-0000F2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43" name="Text Box 15">
          <a:extLst>
            <a:ext uri="{FF2B5EF4-FFF2-40B4-BE49-F238E27FC236}">
              <a16:creationId xmlns:a16="http://schemas.microsoft.com/office/drawing/2014/main" id="{00000000-0008-0000-0800-0000F3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44" name="Text Box 15">
          <a:extLst>
            <a:ext uri="{FF2B5EF4-FFF2-40B4-BE49-F238E27FC236}">
              <a16:creationId xmlns:a16="http://schemas.microsoft.com/office/drawing/2014/main" id="{00000000-0008-0000-0800-0000F4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45" name="Text Box 15">
          <a:extLst>
            <a:ext uri="{FF2B5EF4-FFF2-40B4-BE49-F238E27FC236}">
              <a16:creationId xmlns:a16="http://schemas.microsoft.com/office/drawing/2014/main" id="{00000000-0008-0000-0800-0000F5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46" name="Text Box 15">
          <a:extLst>
            <a:ext uri="{FF2B5EF4-FFF2-40B4-BE49-F238E27FC236}">
              <a16:creationId xmlns:a16="http://schemas.microsoft.com/office/drawing/2014/main" id="{00000000-0008-0000-0800-0000F6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47" name="Text Box 15">
          <a:extLst>
            <a:ext uri="{FF2B5EF4-FFF2-40B4-BE49-F238E27FC236}">
              <a16:creationId xmlns:a16="http://schemas.microsoft.com/office/drawing/2014/main" id="{00000000-0008-0000-0800-0000F7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48" name="Text Box 15">
          <a:extLst>
            <a:ext uri="{FF2B5EF4-FFF2-40B4-BE49-F238E27FC236}">
              <a16:creationId xmlns:a16="http://schemas.microsoft.com/office/drawing/2014/main" id="{00000000-0008-0000-0800-0000F8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49" name="Text Box 15">
          <a:extLst>
            <a:ext uri="{FF2B5EF4-FFF2-40B4-BE49-F238E27FC236}">
              <a16:creationId xmlns:a16="http://schemas.microsoft.com/office/drawing/2014/main" id="{00000000-0008-0000-0800-0000F9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50" name="Text Box 15">
          <a:extLst>
            <a:ext uri="{FF2B5EF4-FFF2-40B4-BE49-F238E27FC236}">
              <a16:creationId xmlns:a16="http://schemas.microsoft.com/office/drawing/2014/main" id="{00000000-0008-0000-0800-0000FA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51" name="Text Box 15">
          <a:extLst>
            <a:ext uri="{FF2B5EF4-FFF2-40B4-BE49-F238E27FC236}">
              <a16:creationId xmlns:a16="http://schemas.microsoft.com/office/drawing/2014/main" id="{00000000-0008-0000-0800-0000FB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52" name="Text Box 15">
          <a:extLst>
            <a:ext uri="{FF2B5EF4-FFF2-40B4-BE49-F238E27FC236}">
              <a16:creationId xmlns:a16="http://schemas.microsoft.com/office/drawing/2014/main" id="{00000000-0008-0000-0800-0000FC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53" name="Text Box 15">
          <a:extLst>
            <a:ext uri="{FF2B5EF4-FFF2-40B4-BE49-F238E27FC236}">
              <a16:creationId xmlns:a16="http://schemas.microsoft.com/office/drawing/2014/main" id="{00000000-0008-0000-0800-0000FD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54" name="Text Box 15">
          <a:extLst>
            <a:ext uri="{FF2B5EF4-FFF2-40B4-BE49-F238E27FC236}">
              <a16:creationId xmlns:a16="http://schemas.microsoft.com/office/drawing/2014/main" id="{00000000-0008-0000-0800-0000FE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55" name="Text Box 15">
          <a:extLst>
            <a:ext uri="{FF2B5EF4-FFF2-40B4-BE49-F238E27FC236}">
              <a16:creationId xmlns:a16="http://schemas.microsoft.com/office/drawing/2014/main" id="{00000000-0008-0000-0800-0000FF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56" name="Text Box 15">
          <a:extLst>
            <a:ext uri="{FF2B5EF4-FFF2-40B4-BE49-F238E27FC236}">
              <a16:creationId xmlns:a16="http://schemas.microsoft.com/office/drawing/2014/main" id="{00000000-0008-0000-0800-000000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57" name="Text Box 15">
          <a:extLst>
            <a:ext uri="{FF2B5EF4-FFF2-40B4-BE49-F238E27FC236}">
              <a16:creationId xmlns:a16="http://schemas.microsoft.com/office/drawing/2014/main" id="{00000000-0008-0000-0800-000001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58" name="Text Box 15">
          <a:extLst>
            <a:ext uri="{FF2B5EF4-FFF2-40B4-BE49-F238E27FC236}">
              <a16:creationId xmlns:a16="http://schemas.microsoft.com/office/drawing/2014/main" id="{00000000-0008-0000-0800-000002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59" name="Text Box 15">
          <a:extLst>
            <a:ext uri="{FF2B5EF4-FFF2-40B4-BE49-F238E27FC236}">
              <a16:creationId xmlns:a16="http://schemas.microsoft.com/office/drawing/2014/main" id="{00000000-0008-0000-0800-000003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60" name="Text Box 15">
          <a:extLst>
            <a:ext uri="{FF2B5EF4-FFF2-40B4-BE49-F238E27FC236}">
              <a16:creationId xmlns:a16="http://schemas.microsoft.com/office/drawing/2014/main" id="{00000000-0008-0000-0800-000004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61" name="Text Box 15">
          <a:extLst>
            <a:ext uri="{FF2B5EF4-FFF2-40B4-BE49-F238E27FC236}">
              <a16:creationId xmlns:a16="http://schemas.microsoft.com/office/drawing/2014/main" id="{00000000-0008-0000-0800-000005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62" name="Text Box 15">
          <a:extLst>
            <a:ext uri="{FF2B5EF4-FFF2-40B4-BE49-F238E27FC236}">
              <a16:creationId xmlns:a16="http://schemas.microsoft.com/office/drawing/2014/main" id="{00000000-0008-0000-0800-000006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63" name="Text Box 15">
          <a:extLst>
            <a:ext uri="{FF2B5EF4-FFF2-40B4-BE49-F238E27FC236}">
              <a16:creationId xmlns:a16="http://schemas.microsoft.com/office/drawing/2014/main" id="{00000000-0008-0000-0800-000007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64" name="Text Box 15">
          <a:extLst>
            <a:ext uri="{FF2B5EF4-FFF2-40B4-BE49-F238E27FC236}">
              <a16:creationId xmlns:a16="http://schemas.microsoft.com/office/drawing/2014/main" id="{00000000-0008-0000-0800-000008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65" name="Text Box 15">
          <a:extLst>
            <a:ext uri="{FF2B5EF4-FFF2-40B4-BE49-F238E27FC236}">
              <a16:creationId xmlns:a16="http://schemas.microsoft.com/office/drawing/2014/main" id="{00000000-0008-0000-0800-000009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66" name="Text Box 15">
          <a:extLst>
            <a:ext uri="{FF2B5EF4-FFF2-40B4-BE49-F238E27FC236}">
              <a16:creationId xmlns:a16="http://schemas.microsoft.com/office/drawing/2014/main" id="{00000000-0008-0000-0800-00000A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67" name="Text Box 15">
          <a:extLst>
            <a:ext uri="{FF2B5EF4-FFF2-40B4-BE49-F238E27FC236}">
              <a16:creationId xmlns:a16="http://schemas.microsoft.com/office/drawing/2014/main" id="{00000000-0008-0000-0800-00000B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68" name="Text Box 15">
          <a:extLst>
            <a:ext uri="{FF2B5EF4-FFF2-40B4-BE49-F238E27FC236}">
              <a16:creationId xmlns:a16="http://schemas.microsoft.com/office/drawing/2014/main" id="{00000000-0008-0000-0800-00000C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69" name="Text Box 15">
          <a:extLst>
            <a:ext uri="{FF2B5EF4-FFF2-40B4-BE49-F238E27FC236}">
              <a16:creationId xmlns:a16="http://schemas.microsoft.com/office/drawing/2014/main" id="{00000000-0008-0000-0800-00000D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70" name="Text Box 15">
          <a:extLst>
            <a:ext uri="{FF2B5EF4-FFF2-40B4-BE49-F238E27FC236}">
              <a16:creationId xmlns:a16="http://schemas.microsoft.com/office/drawing/2014/main" id="{00000000-0008-0000-0800-00000E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71" name="Text Box 15">
          <a:extLst>
            <a:ext uri="{FF2B5EF4-FFF2-40B4-BE49-F238E27FC236}">
              <a16:creationId xmlns:a16="http://schemas.microsoft.com/office/drawing/2014/main" id="{00000000-0008-0000-0800-00000F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72" name="Text Box 15">
          <a:extLst>
            <a:ext uri="{FF2B5EF4-FFF2-40B4-BE49-F238E27FC236}">
              <a16:creationId xmlns:a16="http://schemas.microsoft.com/office/drawing/2014/main" id="{00000000-0008-0000-0800-000010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73" name="Text Box 15">
          <a:extLst>
            <a:ext uri="{FF2B5EF4-FFF2-40B4-BE49-F238E27FC236}">
              <a16:creationId xmlns:a16="http://schemas.microsoft.com/office/drawing/2014/main" id="{00000000-0008-0000-0800-000011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74" name="Text Box 15">
          <a:extLst>
            <a:ext uri="{FF2B5EF4-FFF2-40B4-BE49-F238E27FC236}">
              <a16:creationId xmlns:a16="http://schemas.microsoft.com/office/drawing/2014/main" id="{00000000-0008-0000-0800-000012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75" name="Text Box 15">
          <a:extLst>
            <a:ext uri="{FF2B5EF4-FFF2-40B4-BE49-F238E27FC236}">
              <a16:creationId xmlns:a16="http://schemas.microsoft.com/office/drawing/2014/main" id="{00000000-0008-0000-0800-000013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76" name="Text Box 15">
          <a:extLst>
            <a:ext uri="{FF2B5EF4-FFF2-40B4-BE49-F238E27FC236}">
              <a16:creationId xmlns:a16="http://schemas.microsoft.com/office/drawing/2014/main" id="{00000000-0008-0000-0800-000014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77" name="Text Box 15">
          <a:extLst>
            <a:ext uri="{FF2B5EF4-FFF2-40B4-BE49-F238E27FC236}">
              <a16:creationId xmlns:a16="http://schemas.microsoft.com/office/drawing/2014/main" id="{00000000-0008-0000-0800-000015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78" name="Text Box 15">
          <a:extLst>
            <a:ext uri="{FF2B5EF4-FFF2-40B4-BE49-F238E27FC236}">
              <a16:creationId xmlns:a16="http://schemas.microsoft.com/office/drawing/2014/main" id="{00000000-0008-0000-0800-000016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79" name="Text Box 15">
          <a:extLst>
            <a:ext uri="{FF2B5EF4-FFF2-40B4-BE49-F238E27FC236}">
              <a16:creationId xmlns:a16="http://schemas.microsoft.com/office/drawing/2014/main" id="{00000000-0008-0000-0800-000017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80" name="Text Box 15">
          <a:extLst>
            <a:ext uri="{FF2B5EF4-FFF2-40B4-BE49-F238E27FC236}">
              <a16:creationId xmlns:a16="http://schemas.microsoft.com/office/drawing/2014/main" id="{00000000-0008-0000-0800-000018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81" name="Text Box 15">
          <a:extLst>
            <a:ext uri="{FF2B5EF4-FFF2-40B4-BE49-F238E27FC236}">
              <a16:creationId xmlns:a16="http://schemas.microsoft.com/office/drawing/2014/main" id="{00000000-0008-0000-0800-000019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82" name="Text Box 15">
          <a:extLst>
            <a:ext uri="{FF2B5EF4-FFF2-40B4-BE49-F238E27FC236}">
              <a16:creationId xmlns:a16="http://schemas.microsoft.com/office/drawing/2014/main" id="{00000000-0008-0000-0800-00001A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83" name="Text Box 15">
          <a:extLst>
            <a:ext uri="{FF2B5EF4-FFF2-40B4-BE49-F238E27FC236}">
              <a16:creationId xmlns:a16="http://schemas.microsoft.com/office/drawing/2014/main" id="{00000000-0008-0000-0800-00001B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84" name="Text Box 15">
          <a:extLst>
            <a:ext uri="{FF2B5EF4-FFF2-40B4-BE49-F238E27FC236}">
              <a16:creationId xmlns:a16="http://schemas.microsoft.com/office/drawing/2014/main" id="{00000000-0008-0000-0800-00001C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85" name="Text Box 15">
          <a:extLst>
            <a:ext uri="{FF2B5EF4-FFF2-40B4-BE49-F238E27FC236}">
              <a16:creationId xmlns:a16="http://schemas.microsoft.com/office/drawing/2014/main" id="{00000000-0008-0000-0800-00001D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86" name="Text Box 15">
          <a:extLst>
            <a:ext uri="{FF2B5EF4-FFF2-40B4-BE49-F238E27FC236}">
              <a16:creationId xmlns:a16="http://schemas.microsoft.com/office/drawing/2014/main" id="{00000000-0008-0000-0800-00001E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87" name="Text Box 15">
          <a:extLst>
            <a:ext uri="{FF2B5EF4-FFF2-40B4-BE49-F238E27FC236}">
              <a16:creationId xmlns:a16="http://schemas.microsoft.com/office/drawing/2014/main" id="{00000000-0008-0000-0800-00001F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88" name="Text Box 15">
          <a:extLst>
            <a:ext uri="{FF2B5EF4-FFF2-40B4-BE49-F238E27FC236}">
              <a16:creationId xmlns:a16="http://schemas.microsoft.com/office/drawing/2014/main" id="{00000000-0008-0000-0800-000020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89" name="Text Box 15">
          <a:extLst>
            <a:ext uri="{FF2B5EF4-FFF2-40B4-BE49-F238E27FC236}">
              <a16:creationId xmlns:a16="http://schemas.microsoft.com/office/drawing/2014/main" id="{00000000-0008-0000-0800-000021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90" name="Text Box 15">
          <a:extLst>
            <a:ext uri="{FF2B5EF4-FFF2-40B4-BE49-F238E27FC236}">
              <a16:creationId xmlns:a16="http://schemas.microsoft.com/office/drawing/2014/main" id="{00000000-0008-0000-0800-000022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91" name="Text Box 15">
          <a:extLst>
            <a:ext uri="{FF2B5EF4-FFF2-40B4-BE49-F238E27FC236}">
              <a16:creationId xmlns:a16="http://schemas.microsoft.com/office/drawing/2014/main" id="{00000000-0008-0000-0800-000023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92" name="Text Box 15">
          <a:extLst>
            <a:ext uri="{FF2B5EF4-FFF2-40B4-BE49-F238E27FC236}">
              <a16:creationId xmlns:a16="http://schemas.microsoft.com/office/drawing/2014/main" id="{00000000-0008-0000-0800-000024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93" name="Text Box 15">
          <a:extLst>
            <a:ext uri="{FF2B5EF4-FFF2-40B4-BE49-F238E27FC236}">
              <a16:creationId xmlns:a16="http://schemas.microsoft.com/office/drawing/2014/main" id="{00000000-0008-0000-0800-000025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94" name="Text Box 15">
          <a:extLst>
            <a:ext uri="{FF2B5EF4-FFF2-40B4-BE49-F238E27FC236}">
              <a16:creationId xmlns:a16="http://schemas.microsoft.com/office/drawing/2014/main" id="{00000000-0008-0000-0800-000026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95" name="Text Box 15">
          <a:extLst>
            <a:ext uri="{FF2B5EF4-FFF2-40B4-BE49-F238E27FC236}">
              <a16:creationId xmlns:a16="http://schemas.microsoft.com/office/drawing/2014/main" id="{00000000-0008-0000-0800-000027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96" name="Text Box 15">
          <a:extLst>
            <a:ext uri="{FF2B5EF4-FFF2-40B4-BE49-F238E27FC236}">
              <a16:creationId xmlns:a16="http://schemas.microsoft.com/office/drawing/2014/main" id="{00000000-0008-0000-0800-000028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97" name="Text Box 15">
          <a:extLst>
            <a:ext uri="{FF2B5EF4-FFF2-40B4-BE49-F238E27FC236}">
              <a16:creationId xmlns:a16="http://schemas.microsoft.com/office/drawing/2014/main" id="{00000000-0008-0000-0800-000029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98" name="Text Box 15">
          <a:extLst>
            <a:ext uri="{FF2B5EF4-FFF2-40B4-BE49-F238E27FC236}">
              <a16:creationId xmlns:a16="http://schemas.microsoft.com/office/drawing/2014/main" id="{00000000-0008-0000-0800-00002A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99" name="Text Box 15">
          <a:extLst>
            <a:ext uri="{FF2B5EF4-FFF2-40B4-BE49-F238E27FC236}">
              <a16:creationId xmlns:a16="http://schemas.microsoft.com/office/drawing/2014/main" id="{00000000-0008-0000-0800-00002B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00" name="Text Box 15">
          <a:extLst>
            <a:ext uri="{FF2B5EF4-FFF2-40B4-BE49-F238E27FC236}">
              <a16:creationId xmlns:a16="http://schemas.microsoft.com/office/drawing/2014/main" id="{00000000-0008-0000-0800-00002C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01" name="Text Box 15">
          <a:extLst>
            <a:ext uri="{FF2B5EF4-FFF2-40B4-BE49-F238E27FC236}">
              <a16:creationId xmlns:a16="http://schemas.microsoft.com/office/drawing/2014/main" id="{00000000-0008-0000-0800-00002D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02" name="Text Box 15">
          <a:extLst>
            <a:ext uri="{FF2B5EF4-FFF2-40B4-BE49-F238E27FC236}">
              <a16:creationId xmlns:a16="http://schemas.microsoft.com/office/drawing/2014/main" id="{00000000-0008-0000-0800-00002E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03" name="Text Box 15">
          <a:extLst>
            <a:ext uri="{FF2B5EF4-FFF2-40B4-BE49-F238E27FC236}">
              <a16:creationId xmlns:a16="http://schemas.microsoft.com/office/drawing/2014/main" id="{00000000-0008-0000-0800-00002F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04" name="Text Box 15">
          <a:extLst>
            <a:ext uri="{FF2B5EF4-FFF2-40B4-BE49-F238E27FC236}">
              <a16:creationId xmlns:a16="http://schemas.microsoft.com/office/drawing/2014/main" id="{00000000-0008-0000-0800-000030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05" name="Text Box 15">
          <a:extLst>
            <a:ext uri="{FF2B5EF4-FFF2-40B4-BE49-F238E27FC236}">
              <a16:creationId xmlns:a16="http://schemas.microsoft.com/office/drawing/2014/main" id="{00000000-0008-0000-0800-000031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06" name="Text Box 15">
          <a:extLst>
            <a:ext uri="{FF2B5EF4-FFF2-40B4-BE49-F238E27FC236}">
              <a16:creationId xmlns:a16="http://schemas.microsoft.com/office/drawing/2014/main" id="{00000000-0008-0000-0800-000032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07" name="Text Box 15">
          <a:extLst>
            <a:ext uri="{FF2B5EF4-FFF2-40B4-BE49-F238E27FC236}">
              <a16:creationId xmlns:a16="http://schemas.microsoft.com/office/drawing/2014/main" id="{00000000-0008-0000-0800-000033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08" name="Text Box 15">
          <a:extLst>
            <a:ext uri="{FF2B5EF4-FFF2-40B4-BE49-F238E27FC236}">
              <a16:creationId xmlns:a16="http://schemas.microsoft.com/office/drawing/2014/main" id="{00000000-0008-0000-0800-000034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09" name="Text Box 15">
          <a:extLst>
            <a:ext uri="{FF2B5EF4-FFF2-40B4-BE49-F238E27FC236}">
              <a16:creationId xmlns:a16="http://schemas.microsoft.com/office/drawing/2014/main" id="{00000000-0008-0000-0800-000035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10" name="Text Box 15">
          <a:extLst>
            <a:ext uri="{FF2B5EF4-FFF2-40B4-BE49-F238E27FC236}">
              <a16:creationId xmlns:a16="http://schemas.microsoft.com/office/drawing/2014/main" id="{00000000-0008-0000-0800-000036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11" name="Text Box 15">
          <a:extLst>
            <a:ext uri="{FF2B5EF4-FFF2-40B4-BE49-F238E27FC236}">
              <a16:creationId xmlns:a16="http://schemas.microsoft.com/office/drawing/2014/main" id="{00000000-0008-0000-0800-000037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12" name="Text Box 15">
          <a:extLst>
            <a:ext uri="{FF2B5EF4-FFF2-40B4-BE49-F238E27FC236}">
              <a16:creationId xmlns:a16="http://schemas.microsoft.com/office/drawing/2014/main" id="{00000000-0008-0000-0800-000038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13" name="Text Box 15">
          <a:extLst>
            <a:ext uri="{FF2B5EF4-FFF2-40B4-BE49-F238E27FC236}">
              <a16:creationId xmlns:a16="http://schemas.microsoft.com/office/drawing/2014/main" id="{00000000-0008-0000-0800-000039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14" name="Text Box 15">
          <a:extLst>
            <a:ext uri="{FF2B5EF4-FFF2-40B4-BE49-F238E27FC236}">
              <a16:creationId xmlns:a16="http://schemas.microsoft.com/office/drawing/2014/main" id="{00000000-0008-0000-0800-00003A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15" name="Text Box 15">
          <a:extLst>
            <a:ext uri="{FF2B5EF4-FFF2-40B4-BE49-F238E27FC236}">
              <a16:creationId xmlns:a16="http://schemas.microsoft.com/office/drawing/2014/main" id="{00000000-0008-0000-0800-00003B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16" name="Text Box 15">
          <a:extLst>
            <a:ext uri="{FF2B5EF4-FFF2-40B4-BE49-F238E27FC236}">
              <a16:creationId xmlns:a16="http://schemas.microsoft.com/office/drawing/2014/main" id="{00000000-0008-0000-0800-00003C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17" name="Text Box 15">
          <a:extLst>
            <a:ext uri="{FF2B5EF4-FFF2-40B4-BE49-F238E27FC236}">
              <a16:creationId xmlns:a16="http://schemas.microsoft.com/office/drawing/2014/main" id="{00000000-0008-0000-0800-00003D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18" name="Text Box 15">
          <a:extLst>
            <a:ext uri="{FF2B5EF4-FFF2-40B4-BE49-F238E27FC236}">
              <a16:creationId xmlns:a16="http://schemas.microsoft.com/office/drawing/2014/main" id="{00000000-0008-0000-0800-00003E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19" name="Text Box 15">
          <a:extLst>
            <a:ext uri="{FF2B5EF4-FFF2-40B4-BE49-F238E27FC236}">
              <a16:creationId xmlns:a16="http://schemas.microsoft.com/office/drawing/2014/main" id="{00000000-0008-0000-0800-00003F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20" name="Text Box 15">
          <a:extLst>
            <a:ext uri="{FF2B5EF4-FFF2-40B4-BE49-F238E27FC236}">
              <a16:creationId xmlns:a16="http://schemas.microsoft.com/office/drawing/2014/main" id="{00000000-0008-0000-0800-000040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21" name="Text Box 15">
          <a:extLst>
            <a:ext uri="{FF2B5EF4-FFF2-40B4-BE49-F238E27FC236}">
              <a16:creationId xmlns:a16="http://schemas.microsoft.com/office/drawing/2014/main" id="{00000000-0008-0000-0800-000041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22" name="Text Box 15">
          <a:extLst>
            <a:ext uri="{FF2B5EF4-FFF2-40B4-BE49-F238E27FC236}">
              <a16:creationId xmlns:a16="http://schemas.microsoft.com/office/drawing/2014/main" id="{00000000-0008-0000-0800-000042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23" name="Text Box 15">
          <a:extLst>
            <a:ext uri="{FF2B5EF4-FFF2-40B4-BE49-F238E27FC236}">
              <a16:creationId xmlns:a16="http://schemas.microsoft.com/office/drawing/2014/main" id="{00000000-0008-0000-0800-000043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24" name="Text Box 15">
          <a:extLst>
            <a:ext uri="{FF2B5EF4-FFF2-40B4-BE49-F238E27FC236}">
              <a16:creationId xmlns:a16="http://schemas.microsoft.com/office/drawing/2014/main" id="{00000000-0008-0000-0800-000044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25" name="Text Box 15">
          <a:extLst>
            <a:ext uri="{FF2B5EF4-FFF2-40B4-BE49-F238E27FC236}">
              <a16:creationId xmlns:a16="http://schemas.microsoft.com/office/drawing/2014/main" id="{00000000-0008-0000-0800-000045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26" name="Text Box 15">
          <a:extLst>
            <a:ext uri="{FF2B5EF4-FFF2-40B4-BE49-F238E27FC236}">
              <a16:creationId xmlns:a16="http://schemas.microsoft.com/office/drawing/2014/main" id="{00000000-0008-0000-0800-000046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27" name="Text Box 15">
          <a:extLst>
            <a:ext uri="{FF2B5EF4-FFF2-40B4-BE49-F238E27FC236}">
              <a16:creationId xmlns:a16="http://schemas.microsoft.com/office/drawing/2014/main" id="{00000000-0008-0000-0800-000047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28" name="Text Box 15">
          <a:extLst>
            <a:ext uri="{FF2B5EF4-FFF2-40B4-BE49-F238E27FC236}">
              <a16:creationId xmlns:a16="http://schemas.microsoft.com/office/drawing/2014/main" id="{00000000-0008-0000-0800-000048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29" name="Text Box 15">
          <a:extLst>
            <a:ext uri="{FF2B5EF4-FFF2-40B4-BE49-F238E27FC236}">
              <a16:creationId xmlns:a16="http://schemas.microsoft.com/office/drawing/2014/main" id="{00000000-0008-0000-0800-000049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30" name="Text Box 15">
          <a:extLst>
            <a:ext uri="{FF2B5EF4-FFF2-40B4-BE49-F238E27FC236}">
              <a16:creationId xmlns:a16="http://schemas.microsoft.com/office/drawing/2014/main" id="{00000000-0008-0000-0800-00004A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31" name="Text Box 15">
          <a:extLst>
            <a:ext uri="{FF2B5EF4-FFF2-40B4-BE49-F238E27FC236}">
              <a16:creationId xmlns:a16="http://schemas.microsoft.com/office/drawing/2014/main" id="{00000000-0008-0000-0800-00004B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32" name="Text Box 15">
          <a:extLst>
            <a:ext uri="{FF2B5EF4-FFF2-40B4-BE49-F238E27FC236}">
              <a16:creationId xmlns:a16="http://schemas.microsoft.com/office/drawing/2014/main" id="{00000000-0008-0000-0800-00004C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33" name="Text Box 15">
          <a:extLst>
            <a:ext uri="{FF2B5EF4-FFF2-40B4-BE49-F238E27FC236}">
              <a16:creationId xmlns:a16="http://schemas.microsoft.com/office/drawing/2014/main" id="{00000000-0008-0000-0800-00004D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34" name="Text Box 15">
          <a:extLst>
            <a:ext uri="{FF2B5EF4-FFF2-40B4-BE49-F238E27FC236}">
              <a16:creationId xmlns:a16="http://schemas.microsoft.com/office/drawing/2014/main" id="{00000000-0008-0000-0800-00004E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35" name="Text Box 15">
          <a:extLst>
            <a:ext uri="{FF2B5EF4-FFF2-40B4-BE49-F238E27FC236}">
              <a16:creationId xmlns:a16="http://schemas.microsoft.com/office/drawing/2014/main" id="{00000000-0008-0000-0800-00004F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36" name="Text Box 15">
          <a:extLst>
            <a:ext uri="{FF2B5EF4-FFF2-40B4-BE49-F238E27FC236}">
              <a16:creationId xmlns:a16="http://schemas.microsoft.com/office/drawing/2014/main" id="{00000000-0008-0000-0800-000050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37" name="Text Box 15">
          <a:extLst>
            <a:ext uri="{FF2B5EF4-FFF2-40B4-BE49-F238E27FC236}">
              <a16:creationId xmlns:a16="http://schemas.microsoft.com/office/drawing/2014/main" id="{00000000-0008-0000-0800-000051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38" name="Text Box 15">
          <a:extLst>
            <a:ext uri="{FF2B5EF4-FFF2-40B4-BE49-F238E27FC236}">
              <a16:creationId xmlns:a16="http://schemas.microsoft.com/office/drawing/2014/main" id="{00000000-0008-0000-0800-000052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39" name="Text Box 15">
          <a:extLst>
            <a:ext uri="{FF2B5EF4-FFF2-40B4-BE49-F238E27FC236}">
              <a16:creationId xmlns:a16="http://schemas.microsoft.com/office/drawing/2014/main" id="{00000000-0008-0000-0800-000053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40" name="Text Box 15">
          <a:extLst>
            <a:ext uri="{FF2B5EF4-FFF2-40B4-BE49-F238E27FC236}">
              <a16:creationId xmlns:a16="http://schemas.microsoft.com/office/drawing/2014/main" id="{00000000-0008-0000-0800-000054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41" name="Text Box 15">
          <a:extLst>
            <a:ext uri="{FF2B5EF4-FFF2-40B4-BE49-F238E27FC236}">
              <a16:creationId xmlns:a16="http://schemas.microsoft.com/office/drawing/2014/main" id="{00000000-0008-0000-0800-000055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42" name="Text Box 15">
          <a:extLst>
            <a:ext uri="{FF2B5EF4-FFF2-40B4-BE49-F238E27FC236}">
              <a16:creationId xmlns:a16="http://schemas.microsoft.com/office/drawing/2014/main" id="{00000000-0008-0000-0800-000056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43" name="Text Box 15">
          <a:extLst>
            <a:ext uri="{FF2B5EF4-FFF2-40B4-BE49-F238E27FC236}">
              <a16:creationId xmlns:a16="http://schemas.microsoft.com/office/drawing/2014/main" id="{00000000-0008-0000-0800-000057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44" name="Text Box 15">
          <a:extLst>
            <a:ext uri="{FF2B5EF4-FFF2-40B4-BE49-F238E27FC236}">
              <a16:creationId xmlns:a16="http://schemas.microsoft.com/office/drawing/2014/main" id="{00000000-0008-0000-0800-000058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45" name="Text Box 15">
          <a:extLst>
            <a:ext uri="{FF2B5EF4-FFF2-40B4-BE49-F238E27FC236}">
              <a16:creationId xmlns:a16="http://schemas.microsoft.com/office/drawing/2014/main" id="{00000000-0008-0000-0800-000059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46" name="Text Box 15">
          <a:extLst>
            <a:ext uri="{FF2B5EF4-FFF2-40B4-BE49-F238E27FC236}">
              <a16:creationId xmlns:a16="http://schemas.microsoft.com/office/drawing/2014/main" id="{00000000-0008-0000-0800-00005A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47" name="Text Box 15">
          <a:extLst>
            <a:ext uri="{FF2B5EF4-FFF2-40B4-BE49-F238E27FC236}">
              <a16:creationId xmlns:a16="http://schemas.microsoft.com/office/drawing/2014/main" id="{00000000-0008-0000-0800-00005B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48" name="Text Box 15">
          <a:extLst>
            <a:ext uri="{FF2B5EF4-FFF2-40B4-BE49-F238E27FC236}">
              <a16:creationId xmlns:a16="http://schemas.microsoft.com/office/drawing/2014/main" id="{00000000-0008-0000-0800-00005C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49" name="Text Box 15">
          <a:extLst>
            <a:ext uri="{FF2B5EF4-FFF2-40B4-BE49-F238E27FC236}">
              <a16:creationId xmlns:a16="http://schemas.microsoft.com/office/drawing/2014/main" id="{00000000-0008-0000-0800-00005D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50" name="Text Box 15">
          <a:extLst>
            <a:ext uri="{FF2B5EF4-FFF2-40B4-BE49-F238E27FC236}">
              <a16:creationId xmlns:a16="http://schemas.microsoft.com/office/drawing/2014/main" id="{00000000-0008-0000-0800-00005E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51" name="Text Box 15">
          <a:extLst>
            <a:ext uri="{FF2B5EF4-FFF2-40B4-BE49-F238E27FC236}">
              <a16:creationId xmlns:a16="http://schemas.microsoft.com/office/drawing/2014/main" id="{00000000-0008-0000-0800-00005F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52" name="Text Box 15">
          <a:extLst>
            <a:ext uri="{FF2B5EF4-FFF2-40B4-BE49-F238E27FC236}">
              <a16:creationId xmlns:a16="http://schemas.microsoft.com/office/drawing/2014/main" id="{00000000-0008-0000-0800-000060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53" name="Text Box 15">
          <a:extLst>
            <a:ext uri="{FF2B5EF4-FFF2-40B4-BE49-F238E27FC236}">
              <a16:creationId xmlns:a16="http://schemas.microsoft.com/office/drawing/2014/main" id="{00000000-0008-0000-0800-000061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54" name="Text Box 15">
          <a:extLst>
            <a:ext uri="{FF2B5EF4-FFF2-40B4-BE49-F238E27FC236}">
              <a16:creationId xmlns:a16="http://schemas.microsoft.com/office/drawing/2014/main" id="{00000000-0008-0000-0800-000062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55" name="Text Box 15">
          <a:extLst>
            <a:ext uri="{FF2B5EF4-FFF2-40B4-BE49-F238E27FC236}">
              <a16:creationId xmlns:a16="http://schemas.microsoft.com/office/drawing/2014/main" id="{00000000-0008-0000-0800-000063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56" name="Text Box 15">
          <a:extLst>
            <a:ext uri="{FF2B5EF4-FFF2-40B4-BE49-F238E27FC236}">
              <a16:creationId xmlns:a16="http://schemas.microsoft.com/office/drawing/2014/main" id="{00000000-0008-0000-0800-000064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57" name="Text Box 15">
          <a:extLst>
            <a:ext uri="{FF2B5EF4-FFF2-40B4-BE49-F238E27FC236}">
              <a16:creationId xmlns:a16="http://schemas.microsoft.com/office/drawing/2014/main" id="{00000000-0008-0000-0800-000065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58" name="Text Box 15">
          <a:extLst>
            <a:ext uri="{FF2B5EF4-FFF2-40B4-BE49-F238E27FC236}">
              <a16:creationId xmlns:a16="http://schemas.microsoft.com/office/drawing/2014/main" id="{00000000-0008-0000-0800-000066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59" name="Text Box 15">
          <a:extLst>
            <a:ext uri="{FF2B5EF4-FFF2-40B4-BE49-F238E27FC236}">
              <a16:creationId xmlns:a16="http://schemas.microsoft.com/office/drawing/2014/main" id="{00000000-0008-0000-0800-000067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60" name="Text Box 15">
          <a:extLst>
            <a:ext uri="{FF2B5EF4-FFF2-40B4-BE49-F238E27FC236}">
              <a16:creationId xmlns:a16="http://schemas.microsoft.com/office/drawing/2014/main" id="{00000000-0008-0000-0800-000068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61" name="Text Box 15">
          <a:extLst>
            <a:ext uri="{FF2B5EF4-FFF2-40B4-BE49-F238E27FC236}">
              <a16:creationId xmlns:a16="http://schemas.microsoft.com/office/drawing/2014/main" id="{00000000-0008-0000-0800-000069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62" name="Text Box 15">
          <a:extLst>
            <a:ext uri="{FF2B5EF4-FFF2-40B4-BE49-F238E27FC236}">
              <a16:creationId xmlns:a16="http://schemas.microsoft.com/office/drawing/2014/main" id="{00000000-0008-0000-0800-00006A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63" name="Text Box 15">
          <a:extLst>
            <a:ext uri="{FF2B5EF4-FFF2-40B4-BE49-F238E27FC236}">
              <a16:creationId xmlns:a16="http://schemas.microsoft.com/office/drawing/2014/main" id="{00000000-0008-0000-0800-00006B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64" name="Text Box 15">
          <a:extLst>
            <a:ext uri="{FF2B5EF4-FFF2-40B4-BE49-F238E27FC236}">
              <a16:creationId xmlns:a16="http://schemas.microsoft.com/office/drawing/2014/main" id="{00000000-0008-0000-0800-00006C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65" name="Text Box 15">
          <a:extLst>
            <a:ext uri="{FF2B5EF4-FFF2-40B4-BE49-F238E27FC236}">
              <a16:creationId xmlns:a16="http://schemas.microsoft.com/office/drawing/2014/main" id="{00000000-0008-0000-0800-00006D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66" name="Text Box 15">
          <a:extLst>
            <a:ext uri="{FF2B5EF4-FFF2-40B4-BE49-F238E27FC236}">
              <a16:creationId xmlns:a16="http://schemas.microsoft.com/office/drawing/2014/main" id="{00000000-0008-0000-0800-00006E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67" name="Text Box 15">
          <a:extLst>
            <a:ext uri="{FF2B5EF4-FFF2-40B4-BE49-F238E27FC236}">
              <a16:creationId xmlns:a16="http://schemas.microsoft.com/office/drawing/2014/main" id="{00000000-0008-0000-0800-00006F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68" name="Text Box 15">
          <a:extLst>
            <a:ext uri="{FF2B5EF4-FFF2-40B4-BE49-F238E27FC236}">
              <a16:creationId xmlns:a16="http://schemas.microsoft.com/office/drawing/2014/main" id="{00000000-0008-0000-0800-000070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69" name="Text Box 15">
          <a:extLst>
            <a:ext uri="{FF2B5EF4-FFF2-40B4-BE49-F238E27FC236}">
              <a16:creationId xmlns:a16="http://schemas.microsoft.com/office/drawing/2014/main" id="{00000000-0008-0000-0800-000071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70" name="Text Box 15">
          <a:extLst>
            <a:ext uri="{FF2B5EF4-FFF2-40B4-BE49-F238E27FC236}">
              <a16:creationId xmlns:a16="http://schemas.microsoft.com/office/drawing/2014/main" id="{00000000-0008-0000-0800-000072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71" name="Text Box 15">
          <a:extLst>
            <a:ext uri="{FF2B5EF4-FFF2-40B4-BE49-F238E27FC236}">
              <a16:creationId xmlns:a16="http://schemas.microsoft.com/office/drawing/2014/main" id="{00000000-0008-0000-0800-000073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72" name="Text Box 15">
          <a:extLst>
            <a:ext uri="{FF2B5EF4-FFF2-40B4-BE49-F238E27FC236}">
              <a16:creationId xmlns:a16="http://schemas.microsoft.com/office/drawing/2014/main" id="{00000000-0008-0000-0800-000074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73" name="Text Box 15">
          <a:extLst>
            <a:ext uri="{FF2B5EF4-FFF2-40B4-BE49-F238E27FC236}">
              <a16:creationId xmlns:a16="http://schemas.microsoft.com/office/drawing/2014/main" id="{00000000-0008-0000-0800-000075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74" name="Text Box 15">
          <a:extLst>
            <a:ext uri="{FF2B5EF4-FFF2-40B4-BE49-F238E27FC236}">
              <a16:creationId xmlns:a16="http://schemas.microsoft.com/office/drawing/2014/main" id="{00000000-0008-0000-0800-000076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75" name="Text Box 15">
          <a:extLst>
            <a:ext uri="{FF2B5EF4-FFF2-40B4-BE49-F238E27FC236}">
              <a16:creationId xmlns:a16="http://schemas.microsoft.com/office/drawing/2014/main" id="{00000000-0008-0000-0800-000077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76" name="Text Box 15">
          <a:extLst>
            <a:ext uri="{FF2B5EF4-FFF2-40B4-BE49-F238E27FC236}">
              <a16:creationId xmlns:a16="http://schemas.microsoft.com/office/drawing/2014/main" id="{00000000-0008-0000-0800-000078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77" name="Text Box 15">
          <a:extLst>
            <a:ext uri="{FF2B5EF4-FFF2-40B4-BE49-F238E27FC236}">
              <a16:creationId xmlns:a16="http://schemas.microsoft.com/office/drawing/2014/main" id="{00000000-0008-0000-0800-000079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78" name="Text Box 15">
          <a:extLst>
            <a:ext uri="{FF2B5EF4-FFF2-40B4-BE49-F238E27FC236}">
              <a16:creationId xmlns:a16="http://schemas.microsoft.com/office/drawing/2014/main" id="{00000000-0008-0000-0800-00007A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79" name="Text Box 15">
          <a:extLst>
            <a:ext uri="{FF2B5EF4-FFF2-40B4-BE49-F238E27FC236}">
              <a16:creationId xmlns:a16="http://schemas.microsoft.com/office/drawing/2014/main" id="{00000000-0008-0000-0800-00007B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80" name="Text Box 15">
          <a:extLst>
            <a:ext uri="{FF2B5EF4-FFF2-40B4-BE49-F238E27FC236}">
              <a16:creationId xmlns:a16="http://schemas.microsoft.com/office/drawing/2014/main" id="{00000000-0008-0000-0800-00007C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81" name="Text Box 15">
          <a:extLst>
            <a:ext uri="{FF2B5EF4-FFF2-40B4-BE49-F238E27FC236}">
              <a16:creationId xmlns:a16="http://schemas.microsoft.com/office/drawing/2014/main" id="{00000000-0008-0000-0800-00007D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82" name="Text Box 15">
          <a:extLst>
            <a:ext uri="{FF2B5EF4-FFF2-40B4-BE49-F238E27FC236}">
              <a16:creationId xmlns:a16="http://schemas.microsoft.com/office/drawing/2014/main" id="{00000000-0008-0000-0800-00007E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83" name="Text Box 15">
          <a:extLst>
            <a:ext uri="{FF2B5EF4-FFF2-40B4-BE49-F238E27FC236}">
              <a16:creationId xmlns:a16="http://schemas.microsoft.com/office/drawing/2014/main" id="{00000000-0008-0000-0800-00007F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84" name="Text Box 15">
          <a:extLst>
            <a:ext uri="{FF2B5EF4-FFF2-40B4-BE49-F238E27FC236}">
              <a16:creationId xmlns:a16="http://schemas.microsoft.com/office/drawing/2014/main" id="{00000000-0008-0000-0800-000080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85" name="Text Box 15">
          <a:extLst>
            <a:ext uri="{FF2B5EF4-FFF2-40B4-BE49-F238E27FC236}">
              <a16:creationId xmlns:a16="http://schemas.microsoft.com/office/drawing/2014/main" id="{00000000-0008-0000-0800-000081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86" name="Text Box 15">
          <a:extLst>
            <a:ext uri="{FF2B5EF4-FFF2-40B4-BE49-F238E27FC236}">
              <a16:creationId xmlns:a16="http://schemas.microsoft.com/office/drawing/2014/main" id="{00000000-0008-0000-0800-000082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87" name="Text Box 15">
          <a:extLst>
            <a:ext uri="{FF2B5EF4-FFF2-40B4-BE49-F238E27FC236}">
              <a16:creationId xmlns:a16="http://schemas.microsoft.com/office/drawing/2014/main" id="{00000000-0008-0000-0800-000083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88" name="Text Box 15">
          <a:extLst>
            <a:ext uri="{FF2B5EF4-FFF2-40B4-BE49-F238E27FC236}">
              <a16:creationId xmlns:a16="http://schemas.microsoft.com/office/drawing/2014/main" id="{00000000-0008-0000-0800-000084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89" name="Text Box 15">
          <a:extLst>
            <a:ext uri="{FF2B5EF4-FFF2-40B4-BE49-F238E27FC236}">
              <a16:creationId xmlns:a16="http://schemas.microsoft.com/office/drawing/2014/main" id="{00000000-0008-0000-0800-000085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90" name="Text Box 15">
          <a:extLst>
            <a:ext uri="{FF2B5EF4-FFF2-40B4-BE49-F238E27FC236}">
              <a16:creationId xmlns:a16="http://schemas.microsoft.com/office/drawing/2014/main" id="{00000000-0008-0000-0800-000086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91" name="Text Box 15">
          <a:extLst>
            <a:ext uri="{FF2B5EF4-FFF2-40B4-BE49-F238E27FC236}">
              <a16:creationId xmlns:a16="http://schemas.microsoft.com/office/drawing/2014/main" id="{00000000-0008-0000-0800-000087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92" name="Text Box 15">
          <a:extLst>
            <a:ext uri="{FF2B5EF4-FFF2-40B4-BE49-F238E27FC236}">
              <a16:creationId xmlns:a16="http://schemas.microsoft.com/office/drawing/2014/main" id="{00000000-0008-0000-0800-000088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93" name="Text Box 15">
          <a:extLst>
            <a:ext uri="{FF2B5EF4-FFF2-40B4-BE49-F238E27FC236}">
              <a16:creationId xmlns:a16="http://schemas.microsoft.com/office/drawing/2014/main" id="{00000000-0008-0000-0800-000089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94" name="Text Box 15">
          <a:extLst>
            <a:ext uri="{FF2B5EF4-FFF2-40B4-BE49-F238E27FC236}">
              <a16:creationId xmlns:a16="http://schemas.microsoft.com/office/drawing/2014/main" id="{00000000-0008-0000-0800-00008A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95" name="Text Box 15">
          <a:extLst>
            <a:ext uri="{FF2B5EF4-FFF2-40B4-BE49-F238E27FC236}">
              <a16:creationId xmlns:a16="http://schemas.microsoft.com/office/drawing/2014/main" id="{00000000-0008-0000-0800-00008B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96" name="Text Box 15">
          <a:extLst>
            <a:ext uri="{FF2B5EF4-FFF2-40B4-BE49-F238E27FC236}">
              <a16:creationId xmlns:a16="http://schemas.microsoft.com/office/drawing/2014/main" id="{00000000-0008-0000-0800-00008C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97" name="Text Box 15">
          <a:extLst>
            <a:ext uri="{FF2B5EF4-FFF2-40B4-BE49-F238E27FC236}">
              <a16:creationId xmlns:a16="http://schemas.microsoft.com/office/drawing/2014/main" id="{00000000-0008-0000-0800-00008D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98" name="Text Box 15">
          <a:extLst>
            <a:ext uri="{FF2B5EF4-FFF2-40B4-BE49-F238E27FC236}">
              <a16:creationId xmlns:a16="http://schemas.microsoft.com/office/drawing/2014/main" id="{00000000-0008-0000-0800-00008E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99" name="Text Box 15">
          <a:extLst>
            <a:ext uri="{FF2B5EF4-FFF2-40B4-BE49-F238E27FC236}">
              <a16:creationId xmlns:a16="http://schemas.microsoft.com/office/drawing/2014/main" id="{00000000-0008-0000-0800-00008F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00" name="Text Box 15">
          <a:extLst>
            <a:ext uri="{FF2B5EF4-FFF2-40B4-BE49-F238E27FC236}">
              <a16:creationId xmlns:a16="http://schemas.microsoft.com/office/drawing/2014/main" id="{00000000-0008-0000-0800-000090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01" name="Text Box 15">
          <a:extLst>
            <a:ext uri="{FF2B5EF4-FFF2-40B4-BE49-F238E27FC236}">
              <a16:creationId xmlns:a16="http://schemas.microsoft.com/office/drawing/2014/main" id="{00000000-0008-0000-0800-000091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02" name="Text Box 15">
          <a:extLst>
            <a:ext uri="{FF2B5EF4-FFF2-40B4-BE49-F238E27FC236}">
              <a16:creationId xmlns:a16="http://schemas.microsoft.com/office/drawing/2014/main" id="{00000000-0008-0000-0800-000092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03" name="Text Box 15">
          <a:extLst>
            <a:ext uri="{FF2B5EF4-FFF2-40B4-BE49-F238E27FC236}">
              <a16:creationId xmlns:a16="http://schemas.microsoft.com/office/drawing/2014/main" id="{00000000-0008-0000-0800-000093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04" name="Text Box 15">
          <a:extLst>
            <a:ext uri="{FF2B5EF4-FFF2-40B4-BE49-F238E27FC236}">
              <a16:creationId xmlns:a16="http://schemas.microsoft.com/office/drawing/2014/main" id="{00000000-0008-0000-0800-000094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05" name="Text Box 15">
          <a:extLst>
            <a:ext uri="{FF2B5EF4-FFF2-40B4-BE49-F238E27FC236}">
              <a16:creationId xmlns:a16="http://schemas.microsoft.com/office/drawing/2014/main" id="{00000000-0008-0000-0800-000095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06" name="Text Box 15">
          <a:extLst>
            <a:ext uri="{FF2B5EF4-FFF2-40B4-BE49-F238E27FC236}">
              <a16:creationId xmlns:a16="http://schemas.microsoft.com/office/drawing/2014/main" id="{00000000-0008-0000-0800-000096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07" name="Text Box 15">
          <a:extLst>
            <a:ext uri="{FF2B5EF4-FFF2-40B4-BE49-F238E27FC236}">
              <a16:creationId xmlns:a16="http://schemas.microsoft.com/office/drawing/2014/main" id="{00000000-0008-0000-0800-000097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08" name="Text Box 15">
          <a:extLst>
            <a:ext uri="{FF2B5EF4-FFF2-40B4-BE49-F238E27FC236}">
              <a16:creationId xmlns:a16="http://schemas.microsoft.com/office/drawing/2014/main" id="{00000000-0008-0000-0800-000098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09" name="Text Box 15">
          <a:extLst>
            <a:ext uri="{FF2B5EF4-FFF2-40B4-BE49-F238E27FC236}">
              <a16:creationId xmlns:a16="http://schemas.microsoft.com/office/drawing/2014/main" id="{00000000-0008-0000-0800-000099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10" name="Text Box 15">
          <a:extLst>
            <a:ext uri="{FF2B5EF4-FFF2-40B4-BE49-F238E27FC236}">
              <a16:creationId xmlns:a16="http://schemas.microsoft.com/office/drawing/2014/main" id="{00000000-0008-0000-0800-00009A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11" name="Text Box 15">
          <a:extLst>
            <a:ext uri="{FF2B5EF4-FFF2-40B4-BE49-F238E27FC236}">
              <a16:creationId xmlns:a16="http://schemas.microsoft.com/office/drawing/2014/main" id="{00000000-0008-0000-0800-00009B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12" name="Text Box 15">
          <a:extLst>
            <a:ext uri="{FF2B5EF4-FFF2-40B4-BE49-F238E27FC236}">
              <a16:creationId xmlns:a16="http://schemas.microsoft.com/office/drawing/2014/main" id="{00000000-0008-0000-0800-00009C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13" name="Text Box 15">
          <a:extLst>
            <a:ext uri="{FF2B5EF4-FFF2-40B4-BE49-F238E27FC236}">
              <a16:creationId xmlns:a16="http://schemas.microsoft.com/office/drawing/2014/main" id="{00000000-0008-0000-0800-00009D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14" name="Text Box 15">
          <a:extLst>
            <a:ext uri="{FF2B5EF4-FFF2-40B4-BE49-F238E27FC236}">
              <a16:creationId xmlns:a16="http://schemas.microsoft.com/office/drawing/2014/main" id="{00000000-0008-0000-0800-00009E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15" name="Text Box 15">
          <a:extLst>
            <a:ext uri="{FF2B5EF4-FFF2-40B4-BE49-F238E27FC236}">
              <a16:creationId xmlns:a16="http://schemas.microsoft.com/office/drawing/2014/main" id="{00000000-0008-0000-0800-00009F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16" name="Text Box 15">
          <a:extLst>
            <a:ext uri="{FF2B5EF4-FFF2-40B4-BE49-F238E27FC236}">
              <a16:creationId xmlns:a16="http://schemas.microsoft.com/office/drawing/2014/main" id="{00000000-0008-0000-0800-0000A0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17" name="Text Box 15">
          <a:extLst>
            <a:ext uri="{FF2B5EF4-FFF2-40B4-BE49-F238E27FC236}">
              <a16:creationId xmlns:a16="http://schemas.microsoft.com/office/drawing/2014/main" id="{00000000-0008-0000-0800-0000A1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18" name="Text Box 15">
          <a:extLst>
            <a:ext uri="{FF2B5EF4-FFF2-40B4-BE49-F238E27FC236}">
              <a16:creationId xmlns:a16="http://schemas.microsoft.com/office/drawing/2014/main" id="{00000000-0008-0000-0800-0000A2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19" name="Text Box 15">
          <a:extLst>
            <a:ext uri="{FF2B5EF4-FFF2-40B4-BE49-F238E27FC236}">
              <a16:creationId xmlns:a16="http://schemas.microsoft.com/office/drawing/2014/main" id="{00000000-0008-0000-0800-0000A3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20" name="Text Box 15">
          <a:extLst>
            <a:ext uri="{FF2B5EF4-FFF2-40B4-BE49-F238E27FC236}">
              <a16:creationId xmlns:a16="http://schemas.microsoft.com/office/drawing/2014/main" id="{00000000-0008-0000-0800-0000A4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21" name="Text Box 15">
          <a:extLst>
            <a:ext uri="{FF2B5EF4-FFF2-40B4-BE49-F238E27FC236}">
              <a16:creationId xmlns:a16="http://schemas.microsoft.com/office/drawing/2014/main" id="{00000000-0008-0000-0800-0000A5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22" name="Text Box 15">
          <a:extLst>
            <a:ext uri="{FF2B5EF4-FFF2-40B4-BE49-F238E27FC236}">
              <a16:creationId xmlns:a16="http://schemas.microsoft.com/office/drawing/2014/main" id="{00000000-0008-0000-0800-0000A6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23" name="Text Box 15">
          <a:extLst>
            <a:ext uri="{FF2B5EF4-FFF2-40B4-BE49-F238E27FC236}">
              <a16:creationId xmlns:a16="http://schemas.microsoft.com/office/drawing/2014/main" id="{00000000-0008-0000-0800-0000A7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24" name="Text Box 15">
          <a:extLst>
            <a:ext uri="{FF2B5EF4-FFF2-40B4-BE49-F238E27FC236}">
              <a16:creationId xmlns:a16="http://schemas.microsoft.com/office/drawing/2014/main" id="{00000000-0008-0000-0800-0000A8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25" name="Text Box 15">
          <a:extLst>
            <a:ext uri="{FF2B5EF4-FFF2-40B4-BE49-F238E27FC236}">
              <a16:creationId xmlns:a16="http://schemas.microsoft.com/office/drawing/2014/main" id="{00000000-0008-0000-0800-0000A9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26" name="Text Box 15">
          <a:extLst>
            <a:ext uri="{FF2B5EF4-FFF2-40B4-BE49-F238E27FC236}">
              <a16:creationId xmlns:a16="http://schemas.microsoft.com/office/drawing/2014/main" id="{00000000-0008-0000-0800-0000AA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27" name="Text Box 15">
          <a:extLst>
            <a:ext uri="{FF2B5EF4-FFF2-40B4-BE49-F238E27FC236}">
              <a16:creationId xmlns:a16="http://schemas.microsoft.com/office/drawing/2014/main" id="{00000000-0008-0000-0800-0000AB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28" name="Text Box 15">
          <a:extLst>
            <a:ext uri="{FF2B5EF4-FFF2-40B4-BE49-F238E27FC236}">
              <a16:creationId xmlns:a16="http://schemas.microsoft.com/office/drawing/2014/main" id="{00000000-0008-0000-0800-0000AC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29" name="Text Box 15">
          <a:extLst>
            <a:ext uri="{FF2B5EF4-FFF2-40B4-BE49-F238E27FC236}">
              <a16:creationId xmlns:a16="http://schemas.microsoft.com/office/drawing/2014/main" id="{00000000-0008-0000-0800-0000AD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30" name="Text Box 15">
          <a:extLst>
            <a:ext uri="{FF2B5EF4-FFF2-40B4-BE49-F238E27FC236}">
              <a16:creationId xmlns:a16="http://schemas.microsoft.com/office/drawing/2014/main" id="{00000000-0008-0000-0800-0000AE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31" name="Text Box 15">
          <a:extLst>
            <a:ext uri="{FF2B5EF4-FFF2-40B4-BE49-F238E27FC236}">
              <a16:creationId xmlns:a16="http://schemas.microsoft.com/office/drawing/2014/main" id="{00000000-0008-0000-0800-0000AF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32" name="Text Box 15">
          <a:extLst>
            <a:ext uri="{FF2B5EF4-FFF2-40B4-BE49-F238E27FC236}">
              <a16:creationId xmlns:a16="http://schemas.microsoft.com/office/drawing/2014/main" id="{00000000-0008-0000-0800-0000B0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33" name="Text Box 15">
          <a:extLst>
            <a:ext uri="{FF2B5EF4-FFF2-40B4-BE49-F238E27FC236}">
              <a16:creationId xmlns:a16="http://schemas.microsoft.com/office/drawing/2014/main" id="{00000000-0008-0000-0800-0000B1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34" name="Text Box 15">
          <a:extLst>
            <a:ext uri="{FF2B5EF4-FFF2-40B4-BE49-F238E27FC236}">
              <a16:creationId xmlns:a16="http://schemas.microsoft.com/office/drawing/2014/main" id="{00000000-0008-0000-0800-0000B2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35" name="Text Box 15">
          <a:extLst>
            <a:ext uri="{FF2B5EF4-FFF2-40B4-BE49-F238E27FC236}">
              <a16:creationId xmlns:a16="http://schemas.microsoft.com/office/drawing/2014/main" id="{00000000-0008-0000-0800-0000B3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36" name="Text Box 15">
          <a:extLst>
            <a:ext uri="{FF2B5EF4-FFF2-40B4-BE49-F238E27FC236}">
              <a16:creationId xmlns:a16="http://schemas.microsoft.com/office/drawing/2014/main" id="{00000000-0008-0000-0800-0000B4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37" name="Text Box 15">
          <a:extLst>
            <a:ext uri="{FF2B5EF4-FFF2-40B4-BE49-F238E27FC236}">
              <a16:creationId xmlns:a16="http://schemas.microsoft.com/office/drawing/2014/main" id="{00000000-0008-0000-0800-0000B5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38" name="Text Box 15">
          <a:extLst>
            <a:ext uri="{FF2B5EF4-FFF2-40B4-BE49-F238E27FC236}">
              <a16:creationId xmlns:a16="http://schemas.microsoft.com/office/drawing/2014/main" id="{00000000-0008-0000-0800-0000B6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39" name="Text Box 15">
          <a:extLst>
            <a:ext uri="{FF2B5EF4-FFF2-40B4-BE49-F238E27FC236}">
              <a16:creationId xmlns:a16="http://schemas.microsoft.com/office/drawing/2014/main" id="{00000000-0008-0000-0800-0000B7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40" name="Text Box 15">
          <a:extLst>
            <a:ext uri="{FF2B5EF4-FFF2-40B4-BE49-F238E27FC236}">
              <a16:creationId xmlns:a16="http://schemas.microsoft.com/office/drawing/2014/main" id="{00000000-0008-0000-0800-0000B8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41" name="Text Box 15">
          <a:extLst>
            <a:ext uri="{FF2B5EF4-FFF2-40B4-BE49-F238E27FC236}">
              <a16:creationId xmlns:a16="http://schemas.microsoft.com/office/drawing/2014/main" id="{00000000-0008-0000-0800-0000B9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42" name="Text Box 15">
          <a:extLst>
            <a:ext uri="{FF2B5EF4-FFF2-40B4-BE49-F238E27FC236}">
              <a16:creationId xmlns:a16="http://schemas.microsoft.com/office/drawing/2014/main" id="{00000000-0008-0000-0800-0000BA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43" name="Text Box 15">
          <a:extLst>
            <a:ext uri="{FF2B5EF4-FFF2-40B4-BE49-F238E27FC236}">
              <a16:creationId xmlns:a16="http://schemas.microsoft.com/office/drawing/2014/main" id="{00000000-0008-0000-0800-0000BB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44" name="Text Box 15">
          <a:extLst>
            <a:ext uri="{FF2B5EF4-FFF2-40B4-BE49-F238E27FC236}">
              <a16:creationId xmlns:a16="http://schemas.microsoft.com/office/drawing/2014/main" id="{00000000-0008-0000-0800-0000BC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45" name="Text Box 15">
          <a:extLst>
            <a:ext uri="{FF2B5EF4-FFF2-40B4-BE49-F238E27FC236}">
              <a16:creationId xmlns:a16="http://schemas.microsoft.com/office/drawing/2014/main" id="{00000000-0008-0000-0800-0000BD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46" name="Text Box 15">
          <a:extLst>
            <a:ext uri="{FF2B5EF4-FFF2-40B4-BE49-F238E27FC236}">
              <a16:creationId xmlns:a16="http://schemas.microsoft.com/office/drawing/2014/main" id="{00000000-0008-0000-0800-0000BE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47" name="Text Box 15">
          <a:extLst>
            <a:ext uri="{FF2B5EF4-FFF2-40B4-BE49-F238E27FC236}">
              <a16:creationId xmlns:a16="http://schemas.microsoft.com/office/drawing/2014/main" id="{00000000-0008-0000-0800-0000BF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48" name="Text Box 15">
          <a:extLst>
            <a:ext uri="{FF2B5EF4-FFF2-40B4-BE49-F238E27FC236}">
              <a16:creationId xmlns:a16="http://schemas.microsoft.com/office/drawing/2014/main" id="{00000000-0008-0000-0800-0000C0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49" name="Text Box 15">
          <a:extLst>
            <a:ext uri="{FF2B5EF4-FFF2-40B4-BE49-F238E27FC236}">
              <a16:creationId xmlns:a16="http://schemas.microsoft.com/office/drawing/2014/main" id="{00000000-0008-0000-0800-0000C1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50" name="Text Box 15">
          <a:extLst>
            <a:ext uri="{FF2B5EF4-FFF2-40B4-BE49-F238E27FC236}">
              <a16:creationId xmlns:a16="http://schemas.microsoft.com/office/drawing/2014/main" id="{00000000-0008-0000-0800-0000C2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51" name="Text Box 15">
          <a:extLst>
            <a:ext uri="{FF2B5EF4-FFF2-40B4-BE49-F238E27FC236}">
              <a16:creationId xmlns:a16="http://schemas.microsoft.com/office/drawing/2014/main" id="{00000000-0008-0000-0800-0000C3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52" name="Text Box 15">
          <a:extLst>
            <a:ext uri="{FF2B5EF4-FFF2-40B4-BE49-F238E27FC236}">
              <a16:creationId xmlns:a16="http://schemas.microsoft.com/office/drawing/2014/main" id="{00000000-0008-0000-0800-0000C4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53" name="Text Box 15">
          <a:extLst>
            <a:ext uri="{FF2B5EF4-FFF2-40B4-BE49-F238E27FC236}">
              <a16:creationId xmlns:a16="http://schemas.microsoft.com/office/drawing/2014/main" id="{00000000-0008-0000-0800-0000C5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54" name="Text Box 15">
          <a:extLst>
            <a:ext uri="{FF2B5EF4-FFF2-40B4-BE49-F238E27FC236}">
              <a16:creationId xmlns:a16="http://schemas.microsoft.com/office/drawing/2014/main" id="{00000000-0008-0000-0800-0000C6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55" name="Text Box 15">
          <a:extLst>
            <a:ext uri="{FF2B5EF4-FFF2-40B4-BE49-F238E27FC236}">
              <a16:creationId xmlns:a16="http://schemas.microsoft.com/office/drawing/2014/main" id="{00000000-0008-0000-0800-0000C7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56" name="Text Box 15">
          <a:extLst>
            <a:ext uri="{FF2B5EF4-FFF2-40B4-BE49-F238E27FC236}">
              <a16:creationId xmlns:a16="http://schemas.microsoft.com/office/drawing/2014/main" id="{00000000-0008-0000-0800-0000C8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57" name="Text Box 15">
          <a:extLst>
            <a:ext uri="{FF2B5EF4-FFF2-40B4-BE49-F238E27FC236}">
              <a16:creationId xmlns:a16="http://schemas.microsoft.com/office/drawing/2014/main" id="{00000000-0008-0000-0800-0000C9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58" name="Text Box 15">
          <a:extLst>
            <a:ext uri="{FF2B5EF4-FFF2-40B4-BE49-F238E27FC236}">
              <a16:creationId xmlns:a16="http://schemas.microsoft.com/office/drawing/2014/main" id="{00000000-0008-0000-0800-0000CA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59" name="Text Box 15">
          <a:extLst>
            <a:ext uri="{FF2B5EF4-FFF2-40B4-BE49-F238E27FC236}">
              <a16:creationId xmlns:a16="http://schemas.microsoft.com/office/drawing/2014/main" id="{00000000-0008-0000-0800-0000CB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60" name="Text Box 15">
          <a:extLst>
            <a:ext uri="{FF2B5EF4-FFF2-40B4-BE49-F238E27FC236}">
              <a16:creationId xmlns:a16="http://schemas.microsoft.com/office/drawing/2014/main" id="{00000000-0008-0000-0800-0000CC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61" name="Text Box 15">
          <a:extLst>
            <a:ext uri="{FF2B5EF4-FFF2-40B4-BE49-F238E27FC236}">
              <a16:creationId xmlns:a16="http://schemas.microsoft.com/office/drawing/2014/main" id="{00000000-0008-0000-0800-0000CD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62" name="Text Box 15">
          <a:extLst>
            <a:ext uri="{FF2B5EF4-FFF2-40B4-BE49-F238E27FC236}">
              <a16:creationId xmlns:a16="http://schemas.microsoft.com/office/drawing/2014/main" id="{00000000-0008-0000-0800-0000CE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63" name="Text Box 15">
          <a:extLst>
            <a:ext uri="{FF2B5EF4-FFF2-40B4-BE49-F238E27FC236}">
              <a16:creationId xmlns:a16="http://schemas.microsoft.com/office/drawing/2014/main" id="{00000000-0008-0000-0800-0000CF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64" name="Text Box 15">
          <a:extLst>
            <a:ext uri="{FF2B5EF4-FFF2-40B4-BE49-F238E27FC236}">
              <a16:creationId xmlns:a16="http://schemas.microsoft.com/office/drawing/2014/main" id="{00000000-0008-0000-0800-0000D0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65" name="Text Box 15">
          <a:extLst>
            <a:ext uri="{FF2B5EF4-FFF2-40B4-BE49-F238E27FC236}">
              <a16:creationId xmlns:a16="http://schemas.microsoft.com/office/drawing/2014/main" id="{00000000-0008-0000-0800-0000D1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66" name="Text Box 15">
          <a:extLst>
            <a:ext uri="{FF2B5EF4-FFF2-40B4-BE49-F238E27FC236}">
              <a16:creationId xmlns:a16="http://schemas.microsoft.com/office/drawing/2014/main" id="{00000000-0008-0000-0800-0000D2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67" name="Text Box 15">
          <a:extLst>
            <a:ext uri="{FF2B5EF4-FFF2-40B4-BE49-F238E27FC236}">
              <a16:creationId xmlns:a16="http://schemas.microsoft.com/office/drawing/2014/main" id="{00000000-0008-0000-0800-0000D3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68" name="Text Box 15">
          <a:extLst>
            <a:ext uri="{FF2B5EF4-FFF2-40B4-BE49-F238E27FC236}">
              <a16:creationId xmlns:a16="http://schemas.microsoft.com/office/drawing/2014/main" id="{00000000-0008-0000-0800-0000D4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69" name="Text Box 15">
          <a:extLst>
            <a:ext uri="{FF2B5EF4-FFF2-40B4-BE49-F238E27FC236}">
              <a16:creationId xmlns:a16="http://schemas.microsoft.com/office/drawing/2014/main" id="{00000000-0008-0000-0800-0000D5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70" name="Text Box 15">
          <a:extLst>
            <a:ext uri="{FF2B5EF4-FFF2-40B4-BE49-F238E27FC236}">
              <a16:creationId xmlns:a16="http://schemas.microsoft.com/office/drawing/2014/main" id="{00000000-0008-0000-0800-0000D6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71" name="Text Box 15">
          <a:extLst>
            <a:ext uri="{FF2B5EF4-FFF2-40B4-BE49-F238E27FC236}">
              <a16:creationId xmlns:a16="http://schemas.microsoft.com/office/drawing/2014/main" id="{00000000-0008-0000-0800-0000D7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72" name="Text Box 15">
          <a:extLst>
            <a:ext uri="{FF2B5EF4-FFF2-40B4-BE49-F238E27FC236}">
              <a16:creationId xmlns:a16="http://schemas.microsoft.com/office/drawing/2014/main" id="{00000000-0008-0000-0800-0000D8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73" name="Text Box 15">
          <a:extLst>
            <a:ext uri="{FF2B5EF4-FFF2-40B4-BE49-F238E27FC236}">
              <a16:creationId xmlns:a16="http://schemas.microsoft.com/office/drawing/2014/main" id="{00000000-0008-0000-0800-0000D9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74" name="Text Box 15">
          <a:extLst>
            <a:ext uri="{FF2B5EF4-FFF2-40B4-BE49-F238E27FC236}">
              <a16:creationId xmlns:a16="http://schemas.microsoft.com/office/drawing/2014/main" id="{00000000-0008-0000-0800-0000DA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75" name="Text Box 15">
          <a:extLst>
            <a:ext uri="{FF2B5EF4-FFF2-40B4-BE49-F238E27FC236}">
              <a16:creationId xmlns:a16="http://schemas.microsoft.com/office/drawing/2014/main" id="{00000000-0008-0000-0800-0000DB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76" name="Text Box 15">
          <a:extLst>
            <a:ext uri="{FF2B5EF4-FFF2-40B4-BE49-F238E27FC236}">
              <a16:creationId xmlns:a16="http://schemas.microsoft.com/office/drawing/2014/main" id="{00000000-0008-0000-0800-0000DC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77" name="Text Box 15">
          <a:extLst>
            <a:ext uri="{FF2B5EF4-FFF2-40B4-BE49-F238E27FC236}">
              <a16:creationId xmlns:a16="http://schemas.microsoft.com/office/drawing/2014/main" id="{00000000-0008-0000-0800-0000DD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78" name="Text Box 15">
          <a:extLst>
            <a:ext uri="{FF2B5EF4-FFF2-40B4-BE49-F238E27FC236}">
              <a16:creationId xmlns:a16="http://schemas.microsoft.com/office/drawing/2014/main" id="{00000000-0008-0000-0800-0000DE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79" name="Text Box 15">
          <a:extLst>
            <a:ext uri="{FF2B5EF4-FFF2-40B4-BE49-F238E27FC236}">
              <a16:creationId xmlns:a16="http://schemas.microsoft.com/office/drawing/2014/main" id="{00000000-0008-0000-0800-0000DF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80" name="Text Box 15">
          <a:extLst>
            <a:ext uri="{FF2B5EF4-FFF2-40B4-BE49-F238E27FC236}">
              <a16:creationId xmlns:a16="http://schemas.microsoft.com/office/drawing/2014/main" id="{00000000-0008-0000-0800-0000E0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81" name="Text Box 15">
          <a:extLst>
            <a:ext uri="{FF2B5EF4-FFF2-40B4-BE49-F238E27FC236}">
              <a16:creationId xmlns:a16="http://schemas.microsoft.com/office/drawing/2014/main" id="{00000000-0008-0000-0800-0000E1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82" name="Text Box 15">
          <a:extLst>
            <a:ext uri="{FF2B5EF4-FFF2-40B4-BE49-F238E27FC236}">
              <a16:creationId xmlns:a16="http://schemas.microsoft.com/office/drawing/2014/main" id="{00000000-0008-0000-0800-0000E2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83" name="Text Box 15">
          <a:extLst>
            <a:ext uri="{FF2B5EF4-FFF2-40B4-BE49-F238E27FC236}">
              <a16:creationId xmlns:a16="http://schemas.microsoft.com/office/drawing/2014/main" id="{00000000-0008-0000-0800-0000E3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84" name="Text Box 15">
          <a:extLst>
            <a:ext uri="{FF2B5EF4-FFF2-40B4-BE49-F238E27FC236}">
              <a16:creationId xmlns:a16="http://schemas.microsoft.com/office/drawing/2014/main" id="{00000000-0008-0000-0800-0000E4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85" name="Text Box 15">
          <a:extLst>
            <a:ext uri="{FF2B5EF4-FFF2-40B4-BE49-F238E27FC236}">
              <a16:creationId xmlns:a16="http://schemas.microsoft.com/office/drawing/2014/main" id="{00000000-0008-0000-0800-0000E5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86" name="Text Box 15">
          <a:extLst>
            <a:ext uri="{FF2B5EF4-FFF2-40B4-BE49-F238E27FC236}">
              <a16:creationId xmlns:a16="http://schemas.microsoft.com/office/drawing/2014/main" id="{00000000-0008-0000-0800-0000E6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87" name="Text Box 15">
          <a:extLst>
            <a:ext uri="{FF2B5EF4-FFF2-40B4-BE49-F238E27FC236}">
              <a16:creationId xmlns:a16="http://schemas.microsoft.com/office/drawing/2014/main" id="{00000000-0008-0000-0800-0000E7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88" name="Text Box 15">
          <a:extLst>
            <a:ext uri="{FF2B5EF4-FFF2-40B4-BE49-F238E27FC236}">
              <a16:creationId xmlns:a16="http://schemas.microsoft.com/office/drawing/2014/main" id="{00000000-0008-0000-0800-0000E8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89" name="Text Box 15">
          <a:extLst>
            <a:ext uri="{FF2B5EF4-FFF2-40B4-BE49-F238E27FC236}">
              <a16:creationId xmlns:a16="http://schemas.microsoft.com/office/drawing/2014/main" id="{00000000-0008-0000-0800-0000E9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90" name="Text Box 15">
          <a:extLst>
            <a:ext uri="{FF2B5EF4-FFF2-40B4-BE49-F238E27FC236}">
              <a16:creationId xmlns:a16="http://schemas.microsoft.com/office/drawing/2014/main" id="{00000000-0008-0000-0800-0000EA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91" name="Text Box 15">
          <a:extLst>
            <a:ext uri="{FF2B5EF4-FFF2-40B4-BE49-F238E27FC236}">
              <a16:creationId xmlns:a16="http://schemas.microsoft.com/office/drawing/2014/main" id="{00000000-0008-0000-0800-0000EB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92" name="Text Box 15">
          <a:extLst>
            <a:ext uri="{FF2B5EF4-FFF2-40B4-BE49-F238E27FC236}">
              <a16:creationId xmlns:a16="http://schemas.microsoft.com/office/drawing/2014/main" id="{00000000-0008-0000-0800-0000EC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93" name="Text Box 15">
          <a:extLst>
            <a:ext uri="{FF2B5EF4-FFF2-40B4-BE49-F238E27FC236}">
              <a16:creationId xmlns:a16="http://schemas.microsoft.com/office/drawing/2014/main" id="{00000000-0008-0000-0800-0000ED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94" name="Text Box 15">
          <a:extLst>
            <a:ext uri="{FF2B5EF4-FFF2-40B4-BE49-F238E27FC236}">
              <a16:creationId xmlns:a16="http://schemas.microsoft.com/office/drawing/2014/main" id="{00000000-0008-0000-0800-0000EE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95" name="Text Box 15">
          <a:extLst>
            <a:ext uri="{FF2B5EF4-FFF2-40B4-BE49-F238E27FC236}">
              <a16:creationId xmlns:a16="http://schemas.microsoft.com/office/drawing/2014/main" id="{00000000-0008-0000-0800-0000EF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96" name="Text Box 15">
          <a:extLst>
            <a:ext uri="{FF2B5EF4-FFF2-40B4-BE49-F238E27FC236}">
              <a16:creationId xmlns:a16="http://schemas.microsoft.com/office/drawing/2014/main" id="{00000000-0008-0000-0800-0000F0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97" name="Text Box 15">
          <a:extLst>
            <a:ext uri="{FF2B5EF4-FFF2-40B4-BE49-F238E27FC236}">
              <a16:creationId xmlns:a16="http://schemas.microsoft.com/office/drawing/2014/main" id="{00000000-0008-0000-0800-0000F1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98" name="Text Box 15">
          <a:extLst>
            <a:ext uri="{FF2B5EF4-FFF2-40B4-BE49-F238E27FC236}">
              <a16:creationId xmlns:a16="http://schemas.microsoft.com/office/drawing/2014/main" id="{00000000-0008-0000-0800-0000F2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99" name="Text Box 15">
          <a:extLst>
            <a:ext uri="{FF2B5EF4-FFF2-40B4-BE49-F238E27FC236}">
              <a16:creationId xmlns:a16="http://schemas.microsoft.com/office/drawing/2014/main" id="{00000000-0008-0000-0800-0000F3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00" name="Text Box 15">
          <a:extLst>
            <a:ext uri="{FF2B5EF4-FFF2-40B4-BE49-F238E27FC236}">
              <a16:creationId xmlns:a16="http://schemas.microsoft.com/office/drawing/2014/main" id="{00000000-0008-0000-0800-0000F4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01" name="Text Box 15">
          <a:extLst>
            <a:ext uri="{FF2B5EF4-FFF2-40B4-BE49-F238E27FC236}">
              <a16:creationId xmlns:a16="http://schemas.microsoft.com/office/drawing/2014/main" id="{00000000-0008-0000-0800-0000F5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02" name="Text Box 15">
          <a:extLst>
            <a:ext uri="{FF2B5EF4-FFF2-40B4-BE49-F238E27FC236}">
              <a16:creationId xmlns:a16="http://schemas.microsoft.com/office/drawing/2014/main" id="{00000000-0008-0000-0800-0000F6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03" name="Text Box 15">
          <a:extLst>
            <a:ext uri="{FF2B5EF4-FFF2-40B4-BE49-F238E27FC236}">
              <a16:creationId xmlns:a16="http://schemas.microsoft.com/office/drawing/2014/main" id="{00000000-0008-0000-0800-0000F7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04" name="Text Box 15">
          <a:extLst>
            <a:ext uri="{FF2B5EF4-FFF2-40B4-BE49-F238E27FC236}">
              <a16:creationId xmlns:a16="http://schemas.microsoft.com/office/drawing/2014/main" id="{00000000-0008-0000-0800-0000F8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05" name="Text Box 15">
          <a:extLst>
            <a:ext uri="{FF2B5EF4-FFF2-40B4-BE49-F238E27FC236}">
              <a16:creationId xmlns:a16="http://schemas.microsoft.com/office/drawing/2014/main" id="{00000000-0008-0000-0800-0000F9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06" name="Text Box 15">
          <a:extLst>
            <a:ext uri="{FF2B5EF4-FFF2-40B4-BE49-F238E27FC236}">
              <a16:creationId xmlns:a16="http://schemas.microsoft.com/office/drawing/2014/main" id="{00000000-0008-0000-0800-0000FA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07" name="Text Box 15">
          <a:extLst>
            <a:ext uri="{FF2B5EF4-FFF2-40B4-BE49-F238E27FC236}">
              <a16:creationId xmlns:a16="http://schemas.microsoft.com/office/drawing/2014/main" id="{00000000-0008-0000-0800-0000FB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08" name="Text Box 15">
          <a:extLst>
            <a:ext uri="{FF2B5EF4-FFF2-40B4-BE49-F238E27FC236}">
              <a16:creationId xmlns:a16="http://schemas.microsoft.com/office/drawing/2014/main" id="{00000000-0008-0000-0800-0000FC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09" name="Text Box 15">
          <a:extLst>
            <a:ext uri="{FF2B5EF4-FFF2-40B4-BE49-F238E27FC236}">
              <a16:creationId xmlns:a16="http://schemas.microsoft.com/office/drawing/2014/main" id="{00000000-0008-0000-0800-0000FD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10" name="Text Box 15">
          <a:extLst>
            <a:ext uri="{FF2B5EF4-FFF2-40B4-BE49-F238E27FC236}">
              <a16:creationId xmlns:a16="http://schemas.microsoft.com/office/drawing/2014/main" id="{00000000-0008-0000-0800-0000FE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11" name="Text Box 15">
          <a:extLst>
            <a:ext uri="{FF2B5EF4-FFF2-40B4-BE49-F238E27FC236}">
              <a16:creationId xmlns:a16="http://schemas.microsoft.com/office/drawing/2014/main" id="{00000000-0008-0000-0800-0000FF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12" name="Text Box 15">
          <a:extLst>
            <a:ext uri="{FF2B5EF4-FFF2-40B4-BE49-F238E27FC236}">
              <a16:creationId xmlns:a16="http://schemas.microsoft.com/office/drawing/2014/main" id="{00000000-0008-0000-0800-000000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13" name="Text Box 15">
          <a:extLst>
            <a:ext uri="{FF2B5EF4-FFF2-40B4-BE49-F238E27FC236}">
              <a16:creationId xmlns:a16="http://schemas.microsoft.com/office/drawing/2014/main" id="{00000000-0008-0000-0800-000001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14" name="Text Box 15">
          <a:extLst>
            <a:ext uri="{FF2B5EF4-FFF2-40B4-BE49-F238E27FC236}">
              <a16:creationId xmlns:a16="http://schemas.microsoft.com/office/drawing/2014/main" id="{00000000-0008-0000-0800-000002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15" name="Text Box 15">
          <a:extLst>
            <a:ext uri="{FF2B5EF4-FFF2-40B4-BE49-F238E27FC236}">
              <a16:creationId xmlns:a16="http://schemas.microsoft.com/office/drawing/2014/main" id="{00000000-0008-0000-0800-000003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16" name="Text Box 15">
          <a:extLst>
            <a:ext uri="{FF2B5EF4-FFF2-40B4-BE49-F238E27FC236}">
              <a16:creationId xmlns:a16="http://schemas.microsoft.com/office/drawing/2014/main" id="{00000000-0008-0000-0800-000004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17" name="Text Box 15">
          <a:extLst>
            <a:ext uri="{FF2B5EF4-FFF2-40B4-BE49-F238E27FC236}">
              <a16:creationId xmlns:a16="http://schemas.microsoft.com/office/drawing/2014/main" id="{00000000-0008-0000-0800-000005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18" name="Text Box 15">
          <a:extLst>
            <a:ext uri="{FF2B5EF4-FFF2-40B4-BE49-F238E27FC236}">
              <a16:creationId xmlns:a16="http://schemas.microsoft.com/office/drawing/2014/main" id="{00000000-0008-0000-0800-000006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19" name="Text Box 15">
          <a:extLst>
            <a:ext uri="{FF2B5EF4-FFF2-40B4-BE49-F238E27FC236}">
              <a16:creationId xmlns:a16="http://schemas.microsoft.com/office/drawing/2014/main" id="{00000000-0008-0000-0800-000007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20" name="Text Box 15">
          <a:extLst>
            <a:ext uri="{FF2B5EF4-FFF2-40B4-BE49-F238E27FC236}">
              <a16:creationId xmlns:a16="http://schemas.microsoft.com/office/drawing/2014/main" id="{00000000-0008-0000-0800-000008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21" name="Text Box 15">
          <a:extLst>
            <a:ext uri="{FF2B5EF4-FFF2-40B4-BE49-F238E27FC236}">
              <a16:creationId xmlns:a16="http://schemas.microsoft.com/office/drawing/2014/main" id="{00000000-0008-0000-0800-000009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22" name="Text Box 15">
          <a:extLst>
            <a:ext uri="{FF2B5EF4-FFF2-40B4-BE49-F238E27FC236}">
              <a16:creationId xmlns:a16="http://schemas.microsoft.com/office/drawing/2014/main" id="{00000000-0008-0000-0800-00000A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23" name="Text Box 15">
          <a:extLst>
            <a:ext uri="{FF2B5EF4-FFF2-40B4-BE49-F238E27FC236}">
              <a16:creationId xmlns:a16="http://schemas.microsoft.com/office/drawing/2014/main" id="{00000000-0008-0000-0800-00000B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24" name="Text Box 15">
          <a:extLst>
            <a:ext uri="{FF2B5EF4-FFF2-40B4-BE49-F238E27FC236}">
              <a16:creationId xmlns:a16="http://schemas.microsoft.com/office/drawing/2014/main" id="{00000000-0008-0000-0800-00000C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25" name="Text Box 15">
          <a:extLst>
            <a:ext uri="{FF2B5EF4-FFF2-40B4-BE49-F238E27FC236}">
              <a16:creationId xmlns:a16="http://schemas.microsoft.com/office/drawing/2014/main" id="{00000000-0008-0000-0800-00000D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26" name="Text Box 15">
          <a:extLst>
            <a:ext uri="{FF2B5EF4-FFF2-40B4-BE49-F238E27FC236}">
              <a16:creationId xmlns:a16="http://schemas.microsoft.com/office/drawing/2014/main" id="{00000000-0008-0000-0800-00000E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27" name="Text Box 15">
          <a:extLst>
            <a:ext uri="{FF2B5EF4-FFF2-40B4-BE49-F238E27FC236}">
              <a16:creationId xmlns:a16="http://schemas.microsoft.com/office/drawing/2014/main" id="{00000000-0008-0000-0800-00000F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28" name="Text Box 15">
          <a:extLst>
            <a:ext uri="{FF2B5EF4-FFF2-40B4-BE49-F238E27FC236}">
              <a16:creationId xmlns:a16="http://schemas.microsoft.com/office/drawing/2014/main" id="{00000000-0008-0000-0800-000010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29" name="Text Box 15">
          <a:extLst>
            <a:ext uri="{FF2B5EF4-FFF2-40B4-BE49-F238E27FC236}">
              <a16:creationId xmlns:a16="http://schemas.microsoft.com/office/drawing/2014/main" id="{00000000-0008-0000-0800-000011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30" name="Text Box 15">
          <a:extLst>
            <a:ext uri="{FF2B5EF4-FFF2-40B4-BE49-F238E27FC236}">
              <a16:creationId xmlns:a16="http://schemas.microsoft.com/office/drawing/2014/main" id="{00000000-0008-0000-0800-000012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31" name="Text Box 15">
          <a:extLst>
            <a:ext uri="{FF2B5EF4-FFF2-40B4-BE49-F238E27FC236}">
              <a16:creationId xmlns:a16="http://schemas.microsoft.com/office/drawing/2014/main" id="{00000000-0008-0000-0800-000013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32" name="Text Box 15">
          <a:extLst>
            <a:ext uri="{FF2B5EF4-FFF2-40B4-BE49-F238E27FC236}">
              <a16:creationId xmlns:a16="http://schemas.microsoft.com/office/drawing/2014/main" id="{00000000-0008-0000-0800-000014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33" name="Text Box 15">
          <a:extLst>
            <a:ext uri="{FF2B5EF4-FFF2-40B4-BE49-F238E27FC236}">
              <a16:creationId xmlns:a16="http://schemas.microsoft.com/office/drawing/2014/main" id="{00000000-0008-0000-0800-000015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34" name="Text Box 15">
          <a:extLst>
            <a:ext uri="{FF2B5EF4-FFF2-40B4-BE49-F238E27FC236}">
              <a16:creationId xmlns:a16="http://schemas.microsoft.com/office/drawing/2014/main" id="{00000000-0008-0000-0800-000016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35" name="Text Box 15">
          <a:extLst>
            <a:ext uri="{FF2B5EF4-FFF2-40B4-BE49-F238E27FC236}">
              <a16:creationId xmlns:a16="http://schemas.microsoft.com/office/drawing/2014/main" id="{00000000-0008-0000-0800-000017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36" name="Text Box 15">
          <a:extLst>
            <a:ext uri="{FF2B5EF4-FFF2-40B4-BE49-F238E27FC236}">
              <a16:creationId xmlns:a16="http://schemas.microsoft.com/office/drawing/2014/main" id="{00000000-0008-0000-0800-000018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37" name="Text Box 15">
          <a:extLst>
            <a:ext uri="{FF2B5EF4-FFF2-40B4-BE49-F238E27FC236}">
              <a16:creationId xmlns:a16="http://schemas.microsoft.com/office/drawing/2014/main" id="{00000000-0008-0000-0800-000019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38" name="Text Box 15">
          <a:extLst>
            <a:ext uri="{FF2B5EF4-FFF2-40B4-BE49-F238E27FC236}">
              <a16:creationId xmlns:a16="http://schemas.microsoft.com/office/drawing/2014/main" id="{00000000-0008-0000-0800-00001A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39" name="Text Box 15">
          <a:extLst>
            <a:ext uri="{FF2B5EF4-FFF2-40B4-BE49-F238E27FC236}">
              <a16:creationId xmlns:a16="http://schemas.microsoft.com/office/drawing/2014/main" id="{00000000-0008-0000-0800-00001B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40" name="Text Box 15">
          <a:extLst>
            <a:ext uri="{FF2B5EF4-FFF2-40B4-BE49-F238E27FC236}">
              <a16:creationId xmlns:a16="http://schemas.microsoft.com/office/drawing/2014/main" id="{00000000-0008-0000-0800-00001C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41" name="Text Box 15">
          <a:extLst>
            <a:ext uri="{FF2B5EF4-FFF2-40B4-BE49-F238E27FC236}">
              <a16:creationId xmlns:a16="http://schemas.microsoft.com/office/drawing/2014/main" id="{00000000-0008-0000-0800-00001D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42" name="Text Box 15">
          <a:extLst>
            <a:ext uri="{FF2B5EF4-FFF2-40B4-BE49-F238E27FC236}">
              <a16:creationId xmlns:a16="http://schemas.microsoft.com/office/drawing/2014/main" id="{00000000-0008-0000-0800-00001E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43" name="Text Box 15">
          <a:extLst>
            <a:ext uri="{FF2B5EF4-FFF2-40B4-BE49-F238E27FC236}">
              <a16:creationId xmlns:a16="http://schemas.microsoft.com/office/drawing/2014/main" id="{00000000-0008-0000-0800-00001F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44" name="Text Box 15">
          <a:extLst>
            <a:ext uri="{FF2B5EF4-FFF2-40B4-BE49-F238E27FC236}">
              <a16:creationId xmlns:a16="http://schemas.microsoft.com/office/drawing/2014/main" id="{00000000-0008-0000-0800-000020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45" name="Text Box 15">
          <a:extLst>
            <a:ext uri="{FF2B5EF4-FFF2-40B4-BE49-F238E27FC236}">
              <a16:creationId xmlns:a16="http://schemas.microsoft.com/office/drawing/2014/main" id="{00000000-0008-0000-0800-000021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46" name="Text Box 15">
          <a:extLst>
            <a:ext uri="{FF2B5EF4-FFF2-40B4-BE49-F238E27FC236}">
              <a16:creationId xmlns:a16="http://schemas.microsoft.com/office/drawing/2014/main" id="{00000000-0008-0000-0800-000022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47" name="Text Box 15">
          <a:extLst>
            <a:ext uri="{FF2B5EF4-FFF2-40B4-BE49-F238E27FC236}">
              <a16:creationId xmlns:a16="http://schemas.microsoft.com/office/drawing/2014/main" id="{00000000-0008-0000-0800-000023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48" name="Text Box 15">
          <a:extLst>
            <a:ext uri="{FF2B5EF4-FFF2-40B4-BE49-F238E27FC236}">
              <a16:creationId xmlns:a16="http://schemas.microsoft.com/office/drawing/2014/main" id="{00000000-0008-0000-0800-000024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49" name="Text Box 15">
          <a:extLst>
            <a:ext uri="{FF2B5EF4-FFF2-40B4-BE49-F238E27FC236}">
              <a16:creationId xmlns:a16="http://schemas.microsoft.com/office/drawing/2014/main" id="{00000000-0008-0000-0800-000025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50" name="Text Box 15">
          <a:extLst>
            <a:ext uri="{FF2B5EF4-FFF2-40B4-BE49-F238E27FC236}">
              <a16:creationId xmlns:a16="http://schemas.microsoft.com/office/drawing/2014/main" id="{00000000-0008-0000-0800-000026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51" name="Text Box 15">
          <a:extLst>
            <a:ext uri="{FF2B5EF4-FFF2-40B4-BE49-F238E27FC236}">
              <a16:creationId xmlns:a16="http://schemas.microsoft.com/office/drawing/2014/main" id="{00000000-0008-0000-0800-000027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52" name="Text Box 15">
          <a:extLst>
            <a:ext uri="{FF2B5EF4-FFF2-40B4-BE49-F238E27FC236}">
              <a16:creationId xmlns:a16="http://schemas.microsoft.com/office/drawing/2014/main" id="{00000000-0008-0000-0800-000028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53" name="Text Box 15">
          <a:extLst>
            <a:ext uri="{FF2B5EF4-FFF2-40B4-BE49-F238E27FC236}">
              <a16:creationId xmlns:a16="http://schemas.microsoft.com/office/drawing/2014/main" id="{00000000-0008-0000-0800-000029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54" name="Text Box 15">
          <a:extLst>
            <a:ext uri="{FF2B5EF4-FFF2-40B4-BE49-F238E27FC236}">
              <a16:creationId xmlns:a16="http://schemas.microsoft.com/office/drawing/2014/main" id="{00000000-0008-0000-0800-00002A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55" name="Text Box 15">
          <a:extLst>
            <a:ext uri="{FF2B5EF4-FFF2-40B4-BE49-F238E27FC236}">
              <a16:creationId xmlns:a16="http://schemas.microsoft.com/office/drawing/2014/main" id="{00000000-0008-0000-0800-00002B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56" name="Text Box 15">
          <a:extLst>
            <a:ext uri="{FF2B5EF4-FFF2-40B4-BE49-F238E27FC236}">
              <a16:creationId xmlns:a16="http://schemas.microsoft.com/office/drawing/2014/main" id="{00000000-0008-0000-0800-00002C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57" name="Text Box 15">
          <a:extLst>
            <a:ext uri="{FF2B5EF4-FFF2-40B4-BE49-F238E27FC236}">
              <a16:creationId xmlns:a16="http://schemas.microsoft.com/office/drawing/2014/main" id="{00000000-0008-0000-0800-00002D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58" name="Text Box 15">
          <a:extLst>
            <a:ext uri="{FF2B5EF4-FFF2-40B4-BE49-F238E27FC236}">
              <a16:creationId xmlns:a16="http://schemas.microsoft.com/office/drawing/2014/main" id="{00000000-0008-0000-0800-00002E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59" name="Text Box 15">
          <a:extLst>
            <a:ext uri="{FF2B5EF4-FFF2-40B4-BE49-F238E27FC236}">
              <a16:creationId xmlns:a16="http://schemas.microsoft.com/office/drawing/2014/main" id="{00000000-0008-0000-0800-00002F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60" name="Text Box 15">
          <a:extLst>
            <a:ext uri="{FF2B5EF4-FFF2-40B4-BE49-F238E27FC236}">
              <a16:creationId xmlns:a16="http://schemas.microsoft.com/office/drawing/2014/main" id="{00000000-0008-0000-0800-000030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61" name="Text Box 15">
          <a:extLst>
            <a:ext uri="{FF2B5EF4-FFF2-40B4-BE49-F238E27FC236}">
              <a16:creationId xmlns:a16="http://schemas.microsoft.com/office/drawing/2014/main" id="{00000000-0008-0000-0800-000031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62" name="Text Box 15">
          <a:extLst>
            <a:ext uri="{FF2B5EF4-FFF2-40B4-BE49-F238E27FC236}">
              <a16:creationId xmlns:a16="http://schemas.microsoft.com/office/drawing/2014/main" id="{00000000-0008-0000-0800-000032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63" name="Text Box 15">
          <a:extLst>
            <a:ext uri="{FF2B5EF4-FFF2-40B4-BE49-F238E27FC236}">
              <a16:creationId xmlns:a16="http://schemas.microsoft.com/office/drawing/2014/main" id="{00000000-0008-0000-0800-000033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64" name="Text Box 15">
          <a:extLst>
            <a:ext uri="{FF2B5EF4-FFF2-40B4-BE49-F238E27FC236}">
              <a16:creationId xmlns:a16="http://schemas.microsoft.com/office/drawing/2014/main" id="{00000000-0008-0000-0800-000034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65" name="Text Box 15">
          <a:extLst>
            <a:ext uri="{FF2B5EF4-FFF2-40B4-BE49-F238E27FC236}">
              <a16:creationId xmlns:a16="http://schemas.microsoft.com/office/drawing/2014/main" id="{00000000-0008-0000-0800-000035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66" name="Text Box 15">
          <a:extLst>
            <a:ext uri="{FF2B5EF4-FFF2-40B4-BE49-F238E27FC236}">
              <a16:creationId xmlns:a16="http://schemas.microsoft.com/office/drawing/2014/main" id="{00000000-0008-0000-0800-000036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67" name="Text Box 15">
          <a:extLst>
            <a:ext uri="{FF2B5EF4-FFF2-40B4-BE49-F238E27FC236}">
              <a16:creationId xmlns:a16="http://schemas.microsoft.com/office/drawing/2014/main" id="{00000000-0008-0000-0800-000037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68" name="Text Box 15">
          <a:extLst>
            <a:ext uri="{FF2B5EF4-FFF2-40B4-BE49-F238E27FC236}">
              <a16:creationId xmlns:a16="http://schemas.microsoft.com/office/drawing/2014/main" id="{00000000-0008-0000-0800-000038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69" name="Text Box 15">
          <a:extLst>
            <a:ext uri="{FF2B5EF4-FFF2-40B4-BE49-F238E27FC236}">
              <a16:creationId xmlns:a16="http://schemas.microsoft.com/office/drawing/2014/main" id="{00000000-0008-0000-0800-000039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70" name="Text Box 15">
          <a:extLst>
            <a:ext uri="{FF2B5EF4-FFF2-40B4-BE49-F238E27FC236}">
              <a16:creationId xmlns:a16="http://schemas.microsoft.com/office/drawing/2014/main" id="{00000000-0008-0000-0800-00003A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71" name="Text Box 15">
          <a:extLst>
            <a:ext uri="{FF2B5EF4-FFF2-40B4-BE49-F238E27FC236}">
              <a16:creationId xmlns:a16="http://schemas.microsoft.com/office/drawing/2014/main" id="{00000000-0008-0000-0800-00003B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72" name="Text Box 15">
          <a:extLst>
            <a:ext uri="{FF2B5EF4-FFF2-40B4-BE49-F238E27FC236}">
              <a16:creationId xmlns:a16="http://schemas.microsoft.com/office/drawing/2014/main" id="{00000000-0008-0000-0800-00003C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73" name="Text Box 15">
          <a:extLst>
            <a:ext uri="{FF2B5EF4-FFF2-40B4-BE49-F238E27FC236}">
              <a16:creationId xmlns:a16="http://schemas.microsoft.com/office/drawing/2014/main" id="{00000000-0008-0000-0800-00003D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74" name="Text Box 15">
          <a:extLst>
            <a:ext uri="{FF2B5EF4-FFF2-40B4-BE49-F238E27FC236}">
              <a16:creationId xmlns:a16="http://schemas.microsoft.com/office/drawing/2014/main" id="{00000000-0008-0000-0800-00003E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75" name="Text Box 15">
          <a:extLst>
            <a:ext uri="{FF2B5EF4-FFF2-40B4-BE49-F238E27FC236}">
              <a16:creationId xmlns:a16="http://schemas.microsoft.com/office/drawing/2014/main" id="{00000000-0008-0000-0800-00003F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76" name="Text Box 15">
          <a:extLst>
            <a:ext uri="{FF2B5EF4-FFF2-40B4-BE49-F238E27FC236}">
              <a16:creationId xmlns:a16="http://schemas.microsoft.com/office/drawing/2014/main" id="{00000000-0008-0000-0800-000040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77" name="Text Box 15">
          <a:extLst>
            <a:ext uri="{FF2B5EF4-FFF2-40B4-BE49-F238E27FC236}">
              <a16:creationId xmlns:a16="http://schemas.microsoft.com/office/drawing/2014/main" id="{00000000-0008-0000-0800-000041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78" name="Text Box 15">
          <a:extLst>
            <a:ext uri="{FF2B5EF4-FFF2-40B4-BE49-F238E27FC236}">
              <a16:creationId xmlns:a16="http://schemas.microsoft.com/office/drawing/2014/main" id="{00000000-0008-0000-0800-000042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79" name="Text Box 15">
          <a:extLst>
            <a:ext uri="{FF2B5EF4-FFF2-40B4-BE49-F238E27FC236}">
              <a16:creationId xmlns:a16="http://schemas.microsoft.com/office/drawing/2014/main" id="{00000000-0008-0000-0800-000043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80" name="Text Box 15">
          <a:extLst>
            <a:ext uri="{FF2B5EF4-FFF2-40B4-BE49-F238E27FC236}">
              <a16:creationId xmlns:a16="http://schemas.microsoft.com/office/drawing/2014/main" id="{00000000-0008-0000-0800-000044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81" name="Text Box 15">
          <a:extLst>
            <a:ext uri="{FF2B5EF4-FFF2-40B4-BE49-F238E27FC236}">
              <a16:creationId xmlns:a16="http://schemas.microsoft.com/office/drawing/2014/main" id="{00000000-0008-0000-0800-000045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82" name="Text Box 15">
          <a:extLst>
            <a:ext uri="{FF2B5EF4-FFF2-40B4-BE49-F238E27FC236}">
              <a16:creationId xmlns:a16="http://schemas.microsoft.com/office/drawing/2014/main" id="{00000000-0008-0000-0800-000046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83" name="Text Box 15">
          <a:extLst>
            <a:ext uri="{FF2B5EF4-FFF2-40B4-BE49-F238E27FC236}">
              <a16:creationId xmlns:a16="http://schemas.microsoft.com/office/drawing/2014/main" id="{00000000-0008-0000-0800-000047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84" name="Text Box 15">
          <a:extLst>
            <a:ext uri="{FF2B5EF4-FFF2-40B4-BE49-F238E27FC236}">
              <a16:creationId xmlns:a16="http://schemas.microsoft.com/office/drawing/2014/main" id="{00000000-0008-0000-0800-000048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85" name="Text Box 15">
          <a:extLst>
            <a:ext uri="{FF2B5EF4-FFF2-40B4-BE49-F238E27FC236}">
              <a16:creationId xmlns:a16="http://schemas.microsoft.com/office/drawing/2014/main" id="{00000000-0008-0000-0800-000049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86" name="Text Box 15">
          <a:extLst>
            <a:ext uri="{FF2B5EF4-FFF2-40B4-BE49-F238E27FC236}">
              <a16:creationId xmlns:a16="http://schemas.microsoft.com/office/drawing/2014/main" id="{00000000-0008-0000-0800-00004A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87" name="Text Box 15">
          <a:extLst>
            <a:ext uri="{FF2B5EF4-FFF2-40B4-BE49-F238E27FC236}">
              <a16:creationId xmlns:a16="http://schemas.microsoft.com/office/drawing/2014/main" id="{00000000-0008-0000-0800-00004B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88" name="Text Box 15">
          <a:extLst>
            <a:ext uri="{FF2B5EF4-FFF2-40B4-BE49-F238E27FC236}">
              <a16:creationId xmlns:a16="http://schemas.microsoft.com/office/drawing/2014/main" id="{00000000-0008-0000-0800-00004C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89" name="Text Box 15">
          <a:extLst>
            <a:ext uri="{FF2B5EF4-FFF2-40B4-BE49-F238E27FC236}">
              <a16:creationId xmlns:a16="http://schemas.microsoft.com/office/drawing/2014/main" id="{00000000-0008-0000-0800-00004D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90" name="Text Box 15">
          <a:extLst>
            <a:ext uri="{FF2B5EF4-FFF2-40B4-BE49-F238E27FC236}">
              <a16:creationId xmlns:a16="http://schemas.microsoft.com/office/drawing/2014/main" id="{00000000-0008-0000-0800-00004E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91" name="Text Box 15">
          <a:extLst>
            <a:ext uri="{FF2B5EF4-FFF2-40B4-BE49-F238E27FC236}">
              <a16:creationId xmlns:a16="http://schemas.microsoft.com/office/drawing/2014/main" id="{00000000-0008-0000-0800-00004F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92" name="Text Box 15">
          <a:extLst>
            <a:ext uri="{FF2B5EF4-FFF2-40B4-BE49-F238E27FC236}">
              <a16:creationId xmlns:a16="http://schemas.microsoft.com/office/drawing/2014/main" id="{00000000-0008-0000-0800-000050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93" name="Text Box 15">
          <a:extLst>
            <a:ext uri="{FF2B5EF4-FFF2-40B4-BE49-F238E27FC236}">
              <a16:creationId xmlns:a16="http://schemas.microsoft.com/office/drawing/2014/main" id="{00000000-0008-0000-0800-000051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94" name="Text Box 15">
          <a:extLst>
            <a:ext uri="{FF2B5EF4-FFF2-40B4-BE49-F238E27FC236}">
              <a16:creationId xmlns:a16="http://schemas.microsoft.com/office/drawing/2014/main" id="{00000000-0008-0000-0800-000052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95" name="Text Box 15">
          <a:extLst>
            <a:ext uri="{FF2B5EF4-FFF2-40B4-BE49-F238E27FC236}">
              <a16:creationId xmlns:a16="http://schemas.microsoft.com/office/drawing/2014/main" id="{00000000-0008-0000-0800-000053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96" name="Text Box 15">
          <a:extLst>
            <a:ext uri="{FF2B5EF4-FFF2-40B4-BE49-F238E27FC236}">
              <a16:creationId xmlns:a16="http://schemas.microsoft.com/office/drawing/2014/main" id="{00000000-0008-0000-0800-000054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97" name="Text Box 15">
          <a:extLst>
            <a:ext uri="{FF2B5EF4-FFF2-40B4-BE49-F238E27FC236}">
              <a16:creationId xmlns:a16="http://schemas.microsoft.com/office/drawing/2014/main" id="{00000000-0008-0000-0800-000055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98" name="Text Box 15">
          <a:extLst>
            <a:ext uri="{FF2B5EF4-FFF2-40B4-BE49-F238E27FC236}">
              <a16:creationId xmlns:a16="http://schemas.microsoft.com/office/drawing/2014/main" id="{00000000-0008-0000-0800-000056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99" name="Text Box 15">
          <a:extLst>
            <a:ext uri="{FF2B5EF4-FFF2-40B4-BE49-F238E27FC236}">
              <a16:creationId xmlns:a16="http://schemas.microsoft.com/office/drawing/2014/main" id="{00000000-0008-0000-0800-000057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00" name="Text Box 15">
          <a:extLst>
            <a:ext uri="{FF2B5EF4-FFF2-40B4-BE49-F238E27FC236}">
              <a16:creationId xmlns:a16="http://schemas.microsoft.com/office/drawing/2014/main" id="{00000000-0008-0000-0800-000058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01" name="Text Box 15">
          <a:extLst>
            <a:ext uri="{FF2B5EF4-FFF2-40B4-BE49-F238E27FC236}">
              <a16:creationId xmlns:a16="http://schemas.microsoft.com/office/drawing/2014/main" id="{00000000-0008-0000-0800-000059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02" name="Text Box 15">
          <a:extLst>
            <a:ext uri="{FF2B5EF4-FFF2-40B4-BE49-F238E27FC236}">
              <a16:creationId xmlns:a16="http://schemas.microsoft.com/office/drawing/2014/main" id="{00000000-0008-0000-0800-00005A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03" name="Text Box 15">
          <a:extLst>
            <a:ext uri="{FF2B5EF4-FFF2-40B4-BE49-F238E27FC236}">
              <a16:creationId xmlns:a16="http://schemas.microsoft.com/office/drawing/2014/main" id="{00000000-0008-0000-0800-00005B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04" name="Text Box 15">
          <a:extLst>
            <a:ext uri="{FF2B5EF4-FFF2-40B4-BE49-F238E27FC236}">
              <a16:creationId xmlns:a16="http://schemas.microsoft.com/office/drawing/2014/main" id="{00000000-0008-0000-0800-00005C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05" name="Text Box 15">
          <a:extLst>
            <a:ext uri="{FF2B5EF4-FFF2-40B4-BE49-F238E27FC236}">
              <a16:creationId xmlns:a16="http://schemas.microsoft.com/office/drawing/2014/main" id="{00000000-0008-0000-0800-00005D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06" name="Text Box 15">
          <a:extLst>
            <a:ext uri="{FF2B5EF4-FFF2-40B4-BE49-F238E27FC236}">
              <a16:creationId xmlns:a16="http://schemas.microsoft.com/office/drawing/2014/main" id="{00000000-0008-0000-0800-00005E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07" name="Text Box 15">
          <a:extLst>
            <a:ext uri="{FF2B5EF4-FFF2-40B4-BE49-F238E27FC236}">
              <a16:creationId xmlns:a16="http://schemas.microsoft.com/office/drawing/2014/main" id="{00000000-0008-0000-0800-00005F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08" name="Text Box 15">
          <a:extLst>
            <a:ext uri="{FF2B5EF4-FFF2-40B4-BE49-F238E27FC236}">
              <a16:creationId xmlns:a16="http://schemas.microsoft.com/office/drawing/2014/main" id="{00000000-0008-0000-0800-000060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09" name="Text Box 15">
          <a:extLst>
            <a:ext uri="{FF2B5EF4-FFF2-40B4-BE49-F238E27FC236}">
              <a16:creationId xmlns:a16="http://schemas.microsoft.com/office/drawing/2014/main" id="{00000000-0008-0000-0800-000061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10" name="Text Box 15">
          <a:extLst>
            <a:ext uri="{FF2B5EF4-FFF2-40B4-BE49-F238E27FC236}">
              <a16:creationId xmlns:a16="http://schemas.microsoft.com/office/drawing/2014/main" id="{00000000-0008-0000-0800-000062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11" name="Text Box 15">
          <a:extLst>
            <a:ext uri="{FF2B5EF4-FFF2-40B4-BE49-F238E27FC236}">
              <a16:creationId xmlns:a16="http://schemas.microsoft.com/office/drawing/2014/main" id="{00000000-0008-0000-0800-000063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12" name="Text Box 15">
          <a:extLst>
            <a:ext uri="{FF2B5EF4-FFF2-40B4-BE49-F238E27FC236}">
              <a16:creationId xmlns:a16="http://schemas.microsoft.com/office/drawing/2014/main" id="{00000000-0008-0000-0800-000064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13" name="Text Box 15">
          <a:extLst>
            <a:ext uri="{FF2B5EF4-FFF2-40B4-BE49-F238E27FC236}">
              <a16:creationId xmlns:a16="http://schemas.microsoft.com/office/drawing/2014/main" id="{00000000-0008-0000-0800-000065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14" name="Text Box 15">
          <a:extLst>
            <a:ext uri="{FF2B5EF4-FFF2-40B4-BE49-F238E27FC236}">
              <a16:creationId xmlns:a16="http://schemas.microsoft.com/office/drawing/2014/main" id="{00000000-0008-0000-0800-000066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15" name="Text Box 15">
          <a:extLst>
            <a:ext uri="{FF2B5EF4-FFF2-40B4-BE49-F238E27FC236}">
              <a16:creationId xmlns:a16="http://schemas.microsoft.com/office/drawing/2014/main" id="{00000000-0008-0000-0800-000067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16" name="Text Box 15">
          <a:extLst>
            <a:ext uri="{FF2B5EF4-FFF2-40B4-BE49-F238E27FC236}">
              <a16:creationId xmlns:a16="http://schemas.microsoft.com/office/drawing/2014/main" id="{00000000-0008-0000-0800-000068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17" name="Text Box 15">
          <a:extLst>
            <a:ext uri="{FF2B5EF4-FFF2-40B4-BE49-F238E27FC236}">
              <a16:creationId xmlns:a16="http://schemas.microsoft.com/office/drawing/2014/main" id="{00000000-0008-0000-0800-000069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18" name="Text Box 15">
          <a:extLst>
            <a:ext uri="{FF2B5EF4-FFF2-40B4-BE49-F238E27FC236}">
              <a16:creationId xmlns:a16="http://schemas.microsoft.com/office/drawing/2014/main" id="{00000000-0008-0000-0800-00006A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19" name="Text Box 15">
          <a:extLst>
            <a:ext uri="{FF2B5EF4-FFF2-40B4-BE49-F238E27FC236}">
              <a16:creationId xmlns:a16="http://schemas.microsoft.com/office/drawing/2014/main" id="{00000000-0008-0000-0800-00006B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20" name="Text Box 15">
          <a:extLst>
            <a:ext uri="{FF2B5EF4-FFF2-40B4-BE49-F238E27FC236}">
              <a16:creationId xmlns:a16="http://schemas.microsoft.com/office/drawing/2014/main" id="{00000000-0008-0000-0800-00006C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21" name="Text Box 15">
          <a:extLst>
            <a:ext uri="{FF2B5EF4-FFF2-40B4-BE49-F238E27FC236}">
              <a16:creationId xmlns:a16="http://schemas.microsoft.com/office/drawing/2014/main" id="{00000000-0008-0000-0800-00006D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22" name="Text Box 15">
          <a:extLst>
            <a:ext uri="{FF2B5EF4-FFF2-40B4-BE49-F238E27FC236}">
              <a16:creationId xmlns:a16="http://schemas.microsoft.com/office/drawing/2014/main" id="{00000000-0008-0000-0800-00006E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23" name="Text Box 15">
          <a:extLst>
            <a:ext uri="{FF2B5EF4-FFF2-40B4-BE49-F238E27FC236}">
              <a16:creationId xmlns:a16="http://schemas.microsoft.com/office/drawing/2014/main" id="{00000000-0008-0000-0800-00006F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24" name="Text Box 15">
          <a:extLst>
            <a:ext uri="{FF2B5EF4-FFF2-40B4-BE49-F238E27FC236}">
              <a16:creationId xmlns:a16="http://schemas.microsoft.com/office/drawing/2014/main" id="{00000000-0008-0000-0800-000070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25" name="Text Box 15">
          <a:extLst>
            <a:ext uri="{FF2B5EF4-FFF2-40B4-BE49-F238E27FC236}">
              <a16:creationId xmlns:a16="http://schemas.microsoft.com/office/drawing/2014/main" id="{00000000-0008-0000-0800-000071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26" name="Text Box 15">
          <a:extLst>
            <a:ext uri="{FF2B5EF4-FFF2-40B4-BE49-F238E27FC236}">
              <a16:creationId xmlns:a16="http://schemas.microsoft.com/office/drawing/2014/main" id="{00000000-0008-0000-0800-000072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27" name="Text Box 15">
          <a:extLst>
            <a:ext uri="{FF2B5EF4-FFF2-40B4-BE49-F238E27FC236}">
              <a16:creationId xmlns:a16="http://schemas.microsoft.com/office/drawing/2014/main" id="{00000000-0008-0000-0800-000073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28" name="Text Box 15">
          <a:extLst>
            <a:ext uri="{FF2B5EF4-FFF2-40B4-BE49-F238E27FC236}">
              <a16:creationId xmlns:a16="http://schemas.microsoft.com/office/drawing/2014/main" id="{00000000-0008-0000-0800-000074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29" name="Text Box 15">
          <a:extLst>
            <a:ext uri="{FF2B5EF4-FFF2-40B4-BE49-F238E27FC236}">
              <a16:creationId xmlns:a16="http://schemas.microsoft.com/office/drawing/2014/main" id="{00000000-0008-0000-0800-000075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30" name="Text Box 15">
          <a:extLst>
            <a:ext uri="{FF2B5EF4-FFF2-40B4-BE49-F238E27FC236}">
              <a16:creationId xmlns:a16="http://schemas.microsoft.com/office/drawing/2014/main" id="{00000000-0008-0000-0800-000076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31" name="Text Box 15">
          <a:extLst>
            <a:ext uri="{FF2B5EF4-FFF2-40B4-BE49-F238E27FC236}">
              <a16:creationId xmlns:a16="http://schemas.microsoft.com/office/drawing/2014/main" id="{00000000-0008-0000-0800-000077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32" name="Text Box 15">
          <a:extLst>
            <a:ext uri="{FF2B5EF4-FFF2-40B4-BE49-F238E27FC236}">
              <a16:creationId xmlns:a16="http://schemas.microsoft.com/office/drawing/2014/main" id="{00000000-0008-0000-0800-000078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33" name="Text Box 15">
          <a:extLst>
            <a:ext uri="{FF2B5EF4-FFF2-40B4-BE49-F238E27FC236}">
              <a16:creationId xmlns:a16="http://schemas.microsoft.com/office/drawing/2014/main" id="{00000000-0008-0000-0800-000079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34" name="Text Box 15">
          <a:extLst>
            <a:ext uri="{FF2B5EF4-FFF2-40B4-BE49-F238E27FC236}">
              <a16:creationId xmlns:a16="http://schemas.microsoft.com/office/drawing/2014/main" id="{00000000-0008-0000-0800-00007A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35" name="Text Box 15">
          <a:extLst>
            <a:ext uri="{FF2B5EF4-FFF2-40B4-BE49-F238E27FC236}">
              <a16:creationId xmlns:a16="http://schemas.microsoft.com/office/drawing/2014/main" id="{00000000-0008-0000-0800-00007B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36" name="Text Box 15">
          <a:extLst>
            <a:ext uri="{FF2B5EF4-FFF2-40B4-BE49-F238E27FC236}">
              <a16:creationId xmlns:a16="http://schemas.microsoft.com/office/drawing/2014/main" id="{00000000-0008-0000-0800-00007C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37" name="Text Box 15">
          <a:extLst>
            <a:ext uri="{FF2B5EF4-FFF2-40B4-BE49-F238E27FC236}">
              <a16:creationId xmlns:a16="http://schemas.microsoft.com/office/drawing/2014/main" id="{00000000-0008-0000-0800-00007D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38" name="Text Box 15">
          <a:extLst>
            <a:ext uri="{FF2B5EF4-FFF2-40B4-BE49-F238E27FC236}">
              <a16:creationId xmlns:a16="http://schemas.microsoft.com/office/drawing/2014/main" id="{00000000-0008-0000-0800-00007E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39" name="Text Box 15">
          <a:extLst>
            <a:ext uri="{FF2B5EF4-FFF2-40B4-BE49-F238E27FC236}">
              <a16:creationId xmlns:a16="http://schemas.microsoft.com/office/drawing/2014/main" id="{00000000-0008-0000-0800-00007F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40" name="Text Box 15">
          <a:extLst>
            <a:ext uri="{FF2B5EF4-FFF2-40B4-BE49-F238E27FC236}">
              <a16:creationId xmlns:a16="http://schemas.microsoft.com/office/drawing/2014/main" id="{00000000-0008-0000-0800-000080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41" name="Text Box 15">
          <a:extLst>
            <a:ext uri="{FF2B5EF4-FFF2-40B4-BE49-F238E27FC236}">
              <a16:creationId xmlns:a16="http://schemas.microsoft.com/office/drawing/2014/main" id="{00000000-0008-0000-0800-000081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42" name="Text Box 15">
          <a:extLst>
            <a:ext uri="{FF2B5EF4-FFF2-40B4-BE49-F238E27FC236}">
              <a16:creationId xmlns:a16="http://schemas.microsoft.com/office/drawing/2014/main" id="{00000000-0008-0000-0800-000082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43" name="Text Box 15">
          <a:extLst>
            <a:ext uri="{FF2B5EF4-FFF2-40B4-BE49-F238E27FC236}">
              <a16:creationId xmlns:a16="http://schemas.microsoft.com/office/drawing/2014/main" id="{00000000-0008-0000-0800-000083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44" name="Text Box 15">
          <a:extLst>
            <a:ext uri="{FF2B5EF4-FFF2-40B4-BE49-F238E27FC236}">
              <a16:creationId xmlns:a16="http://schemas.microsoft.com/office/drawing/2014/main" id="{00000000-0008-0000-0800-000084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45" name="Text Box 15">
          <a:extLst>
            <a:ext uri="{FF2B5EF4-FFF2-40B4-BE49-F238E27FC236}">
              <a16:creationId xmlns:a16="http://schemas.microsoft.com/office/drawing/2014/main" id="{00000000-0008-0000-0800-000085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46" name="Text Box 15">
          <a:extLst>
            <a:ext uri="{FF2B5EF4-FFF2-40B4-BE49-F238E27FC236}">
              <a16:creationId xmlns:a16="http://schemas.microsoft.com/office/drawing/2014/main" id="{00000000-0008-0000-0800-000086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47" name="Text Box 15">
          <a:extLst>
            <a:ext uri="{FF2B5EF4-FFF2-40B4-BE49-F238E27FC236}">
              <a16:creationId xmlns:a16="http://schemas.microsoft.com/office/drawing/2014/main" id="{00000000-0008-0000-0800-000087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48" name="Text Box 15">
          <a:extLst>
            <a:ext uri="{FF2B5EF4-FFF2-40B4-BE49-F238E27FC236}">
              <a16:creationId xmlns:a16="http://schemas.microsoft.com/office/drawing/2014/main" id="{00000000-0008-0000-0800-000088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49" name="Text Box 15">
          <a:extLst>
            <a:ext uri="{FF2B5EF4-FFF2-40B4-BE49-F238E27FC236}">
              <a16:creationId xmlns:a16="http://schemas.microsoft.com/office/drawing/2014/main" id="{00000000-0008-0000-0800-000089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50" name="Text Box 15">
          <a:extLst>
            <a:ext uri="{FF2B5EF4-FFF2-40B4-BE49-F238E27FC236}">
              <a16:creationId xmlns:a16="http://schemas.microsoft.com/office/drawing/2014/main" id="{00000000-0008-0000-0800-00008A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51" name="Text Box 15">
          <a:extLst>
            <a:ext uri="{FF2B5EF4-FFF2-40B4-BE49-F238E27FC236}">
              <a16:creationId xmlns:a16="http://schemas.microsoft.com/office/drawing/2014/main" id="{00000000-0008-0000-0800-00008B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52" name="Text Box 15">
          <a:extLst>
            <a:ext uri="{FF2B5EF4-FFF2-40B4-BE49-F238E27FC236}">
              <a16:creationId xmlns:a16="http://schemas.microsoft.com/office/drawing/2014/main" id="{00000000-0008-0000-0800-00008C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53" name="Text Box 15">
          <a:extLst>
            <a:ext uri="{FF2B5EF4-FFF2-40B4-BE49-F238E27FC236}">
              <a16:creationId xmlns:a16="http://schemas.microsoft.com/office/drawing/2014/main" id="{00000000-0008-0000-0800-00008D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54" name="Text Box 15">
          <a:extLst>
            <a:ext uri="{FF2B5EF4-FFF2-40B4-BE49-F238E27FC236}">
              <a16:creationId xmlns:a16="http://schemas.microsoft.com/office/drawing/2014/main" id="{00000000-0008-0000-0800-00008E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55" name="Text Box 15">
          <a:extLst>
            <a:ext uri="{FF2B5EF4-FFF2-40B4-BE49-F238E27FC236}">
              <a16:creationId xmlns:a16="http://schemas.microsoft.com/office/drawing/2014/main" id="{00000000-0008-0000-0800-00008F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56" name="Text Box 15">
          <a:extLst>
            <a:ext uri="{FF2B5EF4-FFF2-40B4-BE49-F238E27FC236}">
              <a16:creationId xmlns:a16="http://schemas.microsoft.com/office/drawing/2014/main" id="{00000000-0008-0000-0800-000090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57" name="Text Box 15">
          <a:extLst>
            <a:ext uri="{FF2B5EF4-FFF2-40B4-BE49-F238E27FC236}">
              <a16:creationId xmlns:a16="http://schemas.microsoft.com/office/drawing/2014/main" id="{00000000-0008-0000-0800-000091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58" name="Text Box 15">
          <a:extLst>
            <a:ext uri="{FF2B5EF4-FFF2-40B4-BE49-F238E27FC236}">
              <a16:creationId xmlns:a16="http://schemas.microsoft.com/office/drawing/2014/main" id="{00000000-0008-0000-0800-000092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59" name="Text Box 15">
          <a:extLst>
            <a:ext uri="{FF2B5EF4-FFF2-40B4-BE49-F238E27FC236}">
              <a16:creationId xmlns:a16="http://schemas.microsoft.com/office/drawing/2014/main" id="{00000000-0008-0000-0800-000093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60" name="Text Box 15">
          <a:extLst>
            <a:ext uri="{FF2B5EF4-FFF2-40B4-BE49-F238E27FC236}">
              <a16:creationId xmlns:a16="http://schemas.microsoft.com/office/drawing/2014/main" id="{00000000-0008-0000-0800-000094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61" name="Text Box 15">
          <a:extLst>
            <a:ext uri="{FF2B5EF4-FFF2-40B4-BE49-F238E27FC236}">
              <a16:creationId xmlns:a16="http://schemas.microsoft.com/office/drawing/2014/main" id="{00000000-0008-0000-0800-000095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62" name="Text Box 15">
          <a:extLst>
            <a:ext uri="{FF2B5EF4-FFF2-40B4-BE49-F238E27FC236}">
              <a16:creationId xmlns:a16="http://schemas.microsoft.com/office/drawing/2014/main" id="{00000000-0008-0000-0800-000096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63" name="Text Box 15">
          <a:extLst>
            <a:ext uri="{FF2B5EF4-FFF2-40B4-BE49-F238E27FC236}">
              <a16:creationId xmlns:a16="http://schemas.microsoft.com/office/drawing/2014/main" id="{00000000-0008-0000-0800-000097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64" name="Text Box 15">
          <a:extLst>
            <a:ext uri="{FF2B5EF4-FFF2-40B4-BE49-F238E27FC236}">
              <a16:creationId xmlns:a16="http://schemas.microsoft.com/office/drawing/2014/main" id="{00000000-0008-0000-0800-000098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65" name="Text Box 15">
          <a:extLst>
            <a:ext uri="{FF2B5EF4-FFF2-40B4-BE49-F238E27FC236}">
              <a16:creationId xmlns:a16="http://schemas.microsoft.com/office/drawing/2014/main" id="{00000000-0008-0000-0800-000099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66" name="Text Box 15">
          <a:extLst>
            <a:ext uri="{FF2B5EF4-FFF2-40B4-BE49-F238E27FC236}">
              <a16:creationId xmlns:a16="http://schemas.microsoft.com/office/drawing/2014/main" id="{00000000-0008-0000-0800-00009A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67" name="Text Box 15">
          <a:extLst>
            <a:ext uri="{FF2B5EF4-FFF2-40B4-BE49-F238E27FC236}">
              <a16:creationId xmlns:a16="http://schemas.microsoft.com/office/drawing/2014/main" id="{00000000-0008-0000-0800-00009B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68" name="Text Box 15">
          <a:extLst>
            <a:ext uri="{FF2B5EF4-FFF2-40B4-BE49-F238E27FC236}">
              <a16:creationId xmlns:a16="http://schemas.microsoft.com/office/drawing/2014/main" id="{00000000-0008-0000-0800-00009C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69" name="Text Box 15">
          <a:extLst>
            <a:ext uri="{FF2B5EF4-FFF2-40B4-BE49-F238E27FC236}">
              <a16:creationId xmlns:a16="http://schemas.microsoft.com/office/drawing/2014/main" id="{00000000-0008-0000-0800-00009D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70" name="Text Box 15">
          <a:extLst>
            <a:ext uri="{FF2B5EF4-FFF2-40B4-BE49-F238E27FC236}">
              <a16:creationId xmlns:a16="http://schemas.microsoft.com/office/drawing/2014/main" id="{00000000-0008-0000-0800-00009E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71" name="Text Box 15">
          <a:extLst>
            <a:ext uri="{FF2B5EF4-FFF2-40B4-BE49-F238E27FC236}">
              <a16:creationId xmlns:a16="http://schemas.microsoft.com/office/drawing/2014/main" id="{00000000-0008-0000-0800-00009F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72" name="Text Box 15">
          <a:extLst>
            <a:ext uri="{FF2B5EF4-FFF2-40B4-BE49-F238E27FC236}">
              <a16:creationId xmlns:a16="http://schemas.microsoft.com/office/drawing/2014/main" id="{00000000-0008-0000-0800-0000A0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73" name="Text Box 15">
          <a:extLst>
            <a:ext uri="{FF2B5EF4-FFF2-40B4-BE49-F238E27FC236}">
              <a16:creationId xmlns:a16="http://schemas.microsoft.com/office/drawing/2014/main" id="{00000000-0008-0000-0800-0000A1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74" name="Text Box 15">
          <a:extLst>
            <a:ext uri="{FF2B5EF4-FFF2-40B4-BE49-F238E27FC236}">
              <a16:creationId xmlns:a16="http://schemas.microsoft.com/office/drawing/2014/main" id="{00000000-0008-0000-0800-0000A2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75" name="Text Box 15">
          <a:extLst>
            <a:ext uri="{FF2B5EF4-FFF2-40B4-BE49-F238E27FC236}">
              <a16:creationId xmlns:a16="http://schemas.microsoft.com/office/drawing/2014/main" id="{00000000-0008-0000-0800-0000A3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76" name="Text Box 15">
          <a:extLst>
            <a:ext uri="{FF2B5EF4-FFF2-40B4-BE49-F238E27FC236}">
              <a16:creationId xmlns:a16="http://schemas.microsoft.com/office/drawing/2014/main" id="{00000000-0008-0000-0800-0000A4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77" name="Text Box 15">
          <a:extLst>
            <a:ext uri="{FF2B5EF4-FFF2-40B4-BE49-F238E27FC236}">
              <a16:creationId xmlns:a16="http://schemas.microsoft.com/office/drawing/2014/main" id="{00000000-0008-0000-0800-0000A5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78" name="Text Box 15">
          <a:extLst>
            <a:ext uri="{FF2B5EF4-FFF2-40B4-BE49-F238E27FC236}">
              <a16:creationId xmlns:a16="http://schemas.microsoft.com/office/drawing/2014/main" id="{00000000-0008-0000-0800-0000A6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79" name="Text Box 15">
          <a:extLst>
            <a:ext uri="{FF2B5EF4-FFF2-40B4-BE49-F238E27FC236}">
              <a16:creationId xmlns:a16="http://schemas.microsoft.com/office/drawing/2014/main" id="{00000000-0008-0000-0800-0000A7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80" name="Text Box 15">
          <a:extLst>
            <a:ext uri="{FF2B5EF4-FFF2-40B4-BE49-F238E27FC236}">
              <a16:creationId xmlns:a16="http://schemas.microsoft.com/office/drawing/2014/main" id="{00000000-0008-0000-0800-0000A8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81" name="Text Box 15">
          <a:extLst>
            <a:ext uri="{FF2B5EF4-FFF2-40B4-BE49-F238E27FC236}">
              <a16:creationId xmlns:a16="http://schemas.microsoft.com/office/drawing/2014/main" id="{00000000-0008-0000-0800-0000A9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82" name="Text Box 15">
          <a:extLst>
            <a:ext uri="{FF2B5EF4-FFF2-40B4-BE49-F238E27FC236}">
              <a16:creationId xmlns:a16="http://schemas.microsoft.com/office/drawing/2014/main" id="{00000000-0008-0000-0800-0000AA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83" name="Text Box 15">
          <a:extLst>
            <a:ext uri="{FF2B5EF4-FFF2-40B4-BE49-F238E27FC236}">
              <a16:creationId xmlns:a16="http://schemas.microsoft.com/office/drawing/2014/main" id="{00000000-0008-0000-0800-0000AB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84" name="Text Box 15">
          <a:extLst>
            <a:ext uri="{FF2B5EF4-FFF2-40B4-BE49-F238E27FC236}">
              <a16:creationId xmlns:a16="http://schemas.microsoft.com/office/drawing/2014/main" id="{00000000-0008-0000-0800-0000AC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85" name="Text Box 15">
          <a:extLst>
            <a:ext uri="{FF2B5EF4-FFF2-40B4-BE49-F238E27FC236}">
              <a16:creationId xmlns:a16="http://schemas.microsoft.com/office/drawing/2014/main" id="{00000000-0008-0000-0800-0000AD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86" name="Text Box 15">
          <a:extLst>
            <a:ext uri="{FF2B5EF4-FFF2-40B4-BE49-F238E27FC236}">
              <a16:creationId xmlns:a16="http://schemas.microsoft.com/office/drawing/2014/main" id="{00000000-0008-0000-0800-0000AE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87" name="Text Box 15">
          <a:extLst>
            <a:ext uri="{FF2B5EF4-FFF2-40B4-BE49-F238E27FC236}">
              <a16:creationId xmlns:a16="http://schemas.microsoft.com/office/drawing/2014/main" id="{00000000-0008-0000-0800-0000AF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88" name="Text Box 15">
          <a:extLst>
            <a:ext uri="{FF2B5EF4-FFF2-40B4-BE49-F238E27FC236}">
              <a16:creationId xmlns:a16="http://schemas.microsoft.com/office/drawing/2014/main" id="{00000000-0008-0000-0800-0000B0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89" name="Text Box 15">
          <a:extLst>
            <a:ext uri="{FF2B5EF4-FFF2-40B4-BE49-F238E27FC236}">
              <a16:creationId xmlns:a16="http://schemas.microsoft.com/office/drawing/2014/main" id="{00000000-0008-0000-0800-0000B1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90" name="Text Box 15">
          <a:extLst>
            <a:ext uri="{FF2B5EF4-FFF2-40B4-BE49-F238E27FC236}">
              <a16:creationId xmlns:a16="http://schemas.microsoft.com/office/drawing/2014/main" id="{00000000-0008-0000-0800-0000B2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91" name="Text Box 15">
          <a:extLst>
            <a:ext uri="{FF2B5EF4-FFF2-40B4-BE49-F238E27FC236}">
              <a16:creationId xmlns:a16="http://schemas.microsoft.com/office/drawing/2014/main" id="{00000000-0008-0000-0800-0000B3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92" name="Text Box 15">
          <a:extLst>
            <a:ext uri="{FF2B5EF4-FFF2-40B4-BE49-F238E27FC236}">
              <a16:creationId xmlns:a16="http://schemas.microsoft.com/office/drawing/2014/main" id="{00000000-0008-0000-0800-0000B4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93" name="Text Box 15">
          <a:extLst>
            <a:ext uri="{FF2B5EF4-FFF2-40B4-BE49-F238E27FC236}">
              <a16:creationId xmlns:a16="http://schemas.microsoft.com/office/drawing/2014/main" id="{00000000-0008-0000-0800-0000B5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94" name="Text Box 15">
          <a:extLst>
            <a:ext uri="{FF2B5EF4-FFF2-40B4-BE49-F238E27FC236}">
              <a16:creationId xmlns:a16="http://schemas.microsoft.com/office/drawing/2014/main" id="{00000000-0008-0000-0800-0000B6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95" name="Text Box 15">
          <a:extLst>
            <a:ext uri="{FF2B5EF4-FFF2-40B4-BE49-F238E27FC236}">
              <a16:creationId xmlns:a16="http://schemas.microsoft.com/office/drawing/2014/main" id="{00000000-0008-0000-0800-0000B7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97" name="Text Box 15">
          <a:extLst>
            <a:ext uri="{FF2B5EF4-FFF2-40B4-BE49-F238E27FC236}">
              <a16:creationId xmlns:a16="http://schemas.microsoft.com/office/drawing/2014/main" id="{00000000-0008-0000-0800-0000B9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98" name="Text Box 15">
          <a:extLst>
            <a:ext uri="{FF2B5EF4-FFF2-40B4-BE49-F238E27FC236}">
              <a16:creationId xmlns:a16="http://schemas.microsoft.com/office/drawing/2014/main" id="{00000000-0008-0000-0800-0000BA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444331"/>
    <xdr:sp macro="" textlink="">
      <xdr:nvSpPr>
        <xdr:cNvPr id="696" name="Text Box 15">
          <a:extLst>
            <a:ext uri="{FF2B5EF4-FFF2-40B4-BE49-F238E27FC236}">
              <a16:creationId xmlns:a16="http://schemas.microsoft.com/office/drawing/2014/main" id="{00000000-0008-0000-0800-0000B8020000}"/>
            </a:ext>
          </a:extLst>
        </xdr:cNvPr>
        <xdr:cNvSpPr txBox="1">
          <a:spLocks noChangeArrowheads="1"/>
        </xdr:cNvSpPr>
      </xdr:nvSpPr>
      <xdr:spPr bwMode="auto">
        <a:xfrm>
          <a:off x="8980714" y="7036254"/>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699" name="Text Box 16">
          <a:extLst>
            <a:ext uri="{FF2B5EF4-FFF2-40B4-BE49-F238E27FC236}">
              <a16:creationId xmlns:a16="http://schemas.microsoft.com/office/drawing/2014/main" id="{00000000-0008-0000-0800-0000BB020000}"/>
            </a:ext>
          </a:extLst>
        </xdr:cNvPr>
        <xdr:cNvSpPr txBox="1">
          <a:spLocks noChangeArrowheads="1"/>
        </xdr:cNvSpPr>
      </xdr:nvSpPr>
      <xdr:spPr bwMode="auto">
        <a:xfrm>
          <a:off x="8980714" y="73070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700" name="Text Box 17">
          <a:extLst>
            <a:ext uri="{FF2B5EF4-FFF2-40B4-BE49-F238E27FC236}">
              <a16:creationId xmlns:a16="http://schemas.microsoft.com/office/drawing/2014/main" id="{00000000-0008-0000-0800-0000BC020000}"/>
            </a:ext>
          </a:extLst>
        </xdr:cNvPr>
        <xdr:cNvSpPr txBox="1">
          <a:spLocks noChangeArrowheads="1"/>
        </xdr:cNvSpPr>
      </xdr:nvSpPr>
      <xdr:spPr bwMode="auto">
        <a:xfrm>
          <a:off x="8980714" y="73070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701" name="Text Box 18">
          <a:extLst>
            <a:ext uri="{FF2B5EF4-FFF2-40B4-BE49-F238E27FC236}">
              <a16:creationId xmlns:a16="http://schemas.microsoft.com/office/drawing/2014/main" id="{00000000-0008-0000-0800-0000BD020000}"/>
            </a:ext>
          </a:extLst>
        </xdr:cNvPr>
        <xdr:cNvSpPr txBox="1">
          <a:spLocks noChangeArrowheads="1"/>
        </xdr:cNvSpPr>
      </xdr:nvSpPr>
      <xdr:spPr bwMode="auto">
        <a:xfrm>
          <a:off x="8980714" y="73070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702" name="Text Box 19">
          <a:extLst>
            <a:ext uri="{FF2B5EF4-FFF2-40B4-BE49-F238E27FC236}">
              <a16:creationId xmlns:a16="http://schemas.microsoft.com/office/drawing/2014/main" id="{00000000-0008-0000-0800-0000BE020000}"/>
            </a:ext>
          </a:extLst>
        </xdr:cNvPr>
        <xdr:cNvSpPr txBox="1">
          <a:spLocks noChangeArrowheads="1"/>
        </xdr:cNvSpPr>
      </xdr:nvSpPr>
      <xdr:spPr bwMode="auto">
        <a:xfrm>
          <a:off x="8980714" y="73070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03" name="Text Box 15">
          <a:extLst>
            <a:ext uri="{FF2B5EF4-FFF2-40B4-BE49-F238E27FC236}">
              <a16:creationId xmlns:a16="http://schemas.microsoft.com/office/drawing/2014/main" id="{00000000-0008-0000-0800-0000BF020000}"/>
            </a:ext>
          </a:extLst>
        </xdr:cNvPr>
        <xdr:cNvSpPr txBox="1">
          <a:spLocks noChangeArrowheads="1"/>
        </xdr:cNvSpPr>
      </xdr:nvSpPr>
      <xdr:spPr bwMode="auto">
        <a:xfrm>
          <a:off x="8980714" y="781186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04" name="Text Box 15">
          <a:extLst>
            <a:ext uri="{FF2B5EF4-FFF2-40B4-BE49-F238E27FC236}">
              <a16:creationId xmlns:a16="http://schemas.microsoft.com/office/drawing/2014/main" id="{00000000-0008-0000-0800-0000C0020000}"/>
            </a:ext>
          </a:extLst>
        </xdr:cNvPr>
        <xdr:cNvSpPr txBox="1">
          <a:spLocks noChangeArrowheads="1"/>
        </xdr:cNvSpPr>
      </xdr:nvSpPr>
      <xdr:spPr bwMode="auto">
        <a:xfrm>
          <a:off x="8980714" y="1137693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05" name="Text Box 15">
          <a:extLst>
            <a:ext uri="{FF2B5EF4-FFF2-40B4-BE49-F238E27FC236}">
              <a16:creationId xmlns:a16="http://schemas.microsoft.com/office/drawing/2014/main" id="{00000000-0008-0000-0800-0000C1020000}"/>
            </a:ext>
          </a:extLst>
        </xdr:cNvPr>
        <xdr:cNvSpPr txBox="1">
          <a:spLocks noChangeArrowheads="1"/>
        </xdr:cNvSpPr>
      </xdr:nvSpPr>
      <xdr:spPr bwMode="auto">
        <a:xfrm>
          <a:off x="8980714" y="1137693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06" name="Text Box 15">
          <a:extLst>
            <a:ext uri="{FF2B5EF4-FFF2-40B4-BE49-F238E27FC236}">
              <a16:creationId xmlns:a16="http://schemas.microsoft.com/office/drawing/2014/main" id="{00000000-0008-0000-0800-0000C2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07" name="Text Box 15">
          <a:extLst>
            <a:ext uri="{FF2B5EF4-FFF2-40B4-BE49-F238E27FC236}">
              <a16:creationId xmlns:a16="http://schemas.microsoft.com/office/drawing/2014/main" id="{00000000-0008-0000-0800-0000C3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08" name="Text Box 15">
          <a:extLst>
            <a:ext uri="{FF2B5EF4-FFF2-40B4-BE49-F238E27FC236}">
              <a16:creationId xmlns:a16="http://schemas.microsoft.com/office/drawing/2014/main" id="{00000000-0008-0000-0800-0000C4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09" name="Text Box 15">
          <a:extLst>
            <a:ext uri="{FF2B5EF4-FFF2-40B4-BE49-F238E27FC236}">
              <a16:creationId xmlns:a16="http://schemas.microsoft.com/office/drawing/2014/main" id="{00000000-0008-0000-0800-0000C5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10" name="Text Box 15">
          <a:extLst>
            <a:ext uri="{FF2B5EF4-FFF2-40B4-BE49-F238E27FC236}">
              <a16:creationId xmlns:a16="http://schemas.microsoft.com/office/drawing/2014/main" id="{00000000-0008-0000-0800-0000C6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11" name="Text Box 15">
          <a:extLst>
            <a:ext uri="{FF2B5EF4-FFF2-40B4-BE49-F238E27FC236}">
              <a16:creationId xmlns:a16="http://schemas.microsoft.com/office/drawing/2014/main" id="{00000000-0008-0000-0800-0000C7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12" name="Text Box 15">
          <a:extLst>
            <a:ext uri="{FF2B5EF4-FFF2-40B4-BE49-F238E27FC236}">
              <a16:creationId xmlns:a16="http://schemas.microsoft.com/office/drawing/2014/main" id="{00000000-0008-0000-0800-0000C8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13" name="Text Box 15">
          <a:extLst>
            <a:ext uri="{FF2B5EF4-FFF2-40B4-BE49-F238E27FC236}">
              <a16:creationId xmlns:a16="http://schemas.microsoft.com/office/drawing/2014/main" id="{00000000-0008-0000-0800-0000C9020000}"/>
            </a:ext>
          </a:extLst>
        </xdr:cNvPr>
        <xdr:cNvSpPr txBox="1">
          <a:spLocks noChangeArrowheads="1"/>
        </xdr:cNvSpPr>
      </xdr:nvSpPr>
      <xdr:spPr bwMode="auto">
        <a:xfrm>
          <a:off x="8960145" y="153571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14" name="Text Box 15">
          <a:extLst>
            <a:ext uri="{FF2B5EF4-FFF2-40B4-BE49-F238E27FC236}">
              <a16:creationId xmlns:a16="http://schemas.microsoft.com/office/drawing/2014/main" id="{00000000-0008-0000-0800-0000CA020000}"/>
            </a:ext>
          </a:extLst>
        </xdr:cNvPr>
        <xdr:cNvSpPr txBox="1">
          <a:spLocks noChangeArrowheads="1"/>
        </xdr:cNvSpPr>
      </xdr:nvSpPr>
      <xdr:spPr bwMode="auto">
        <a:xfrm>
          <a:off x="8960145" y="153571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15" name="Text Box 15">
          <a:extLst>
            <a:ext uri="{FF2B5EF4-FFF2-40B4-BE49-F238E27FC236}">
              <a16:creationId xmlns:a16="http://schemas.microsoft.com/office/drawing/2014/main" id="{00000000-0008-0000-0800-0000CB020000}"/>
            </a:ext>
          </a:extLst>
        </xdr:cNvPr>
        <xdr:cNvSpPr txBox="1">
          <a:spLocks noChangeArrowheads="1"/>
        </xdr:cNvSpPr>
      </xdr:nvSpPr>
      <xdr:spPr bwMode="auto">
        <a:xfrm>
          <a:off x="8960145" y="153571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16" name="Text Box 15">
          <a:extLst>
            <a:ext uri="{FF2B5EF4-FFF2-40B4-BE49-F238E27FC236}">
              <a16:creationId xmlns:a16="http://schemas.microsoft.com/office/drawing/2014/main" id="{00000000-0008-0000-0800-0000CC020000}"/>
            </a:ext>
          </a:extLst>
        </xdr:cNvPr>
        <xdr:cNvSpPr txBox="1">
          <a:spLocks noChangeArrowheads="1"/>
        </xdr:cNvSpPr>
      </xdr:nvSpPr>
      <xdr:spPr bwMode="auto">
        <a:xfrm>
          <a:off x="8960145" y="153571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xdr:row>
      <xdr:rowOff>504825</xdr:rowOff>
    </xdr:from>
    <xdr:ext cx="95250" cy="444014"/>
    <xdr:sp macro="" textlink="">
      <xdr:nvSpPr>
        <xdr:cNvPr id="717" name="Text Box 15">
          <a:extLst>
            <a:ext uri="{FF2B5EF4-FFF2-40B4-BE49-F238E27FC236}">
              <a16:creationId xmlns:a16="http://schemas.microsoft.com/office/drawing/2014/main" id="{00000000-0008-0000-0800-0000CD020000}"/>
            </a:ext>
          </a:extLst>
        </xdr:cNvPr>
        <xdr:cNvSpPr txBox="1">
          <a:spLocks noChangeArrowheads="1"/>
        </xdr:cNvSpPr>
      </xdr:nvSpPr>
      <xdr:spPr bwMode="auto">
        <a:xfrm>
          <a:off x="8960145" y="8578924"/>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18" name="Text Box 15">
          <a:extLst>
            <a:ext uri="{FF2B5EF4-FFF2-40B4-BE49-F238E27FC236}">
              <a16:creationId xmlns:a16="http://schemas.microsoft.com/office/drawing/2014/main" id="{00000000-0008-0000-0800-0000CE020000}"/>
            </a:ext>
          </a:extLst>
        </xdr:cNvPr>
        <xdr:cNvSpPr txBox="1">
          <a:spLocks noChangeArrowheads="1"/>
        </xdr:cNvSpPr>
      </xdr:nvSpPr>
      <xdr:spPr bwMode="auto">
        <a:xfrm>
          <a:off x="8960145" y="1042854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19" name="Text Box 15">
          <a:extLst>
            <a:ext uri="{FF2B5EF4-FFF2-40B4-BE49-F238E27FC236}">
              <a16:creationId xmlns:a16="http://schemas.microsoft.com/office/drawing/2014/main" id="{00000000-0008-0000-0800-0000CF020000}"/>
            </a:ext>
          </a:extLst>
        </xdr:cNvPr>
        <xdr:cNvSpPr txBox="1">
          <a:spLocks noChangeArrowheads="1"/>
        </xdr:cNvSpPr>
      </xdr:nvSpPr>
      <xdr:spPr bwMode="auto">
        <a:xfrm>
          <a:off x="8960145" y="1150287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20" name="Text Box 15">
          <a:extLst>
            <a:ext uri="{FF2B5EF4-FFF2-40B4-BE49-F238E27FC236}">
              <a16:creationId xmlns:a16="http://schemas.microsoft.com/office/drawing/2014/main" id="{00000000-0008-0000-0800-0000D0020000}"/>
            </a:ext>
          </a:extLst>
        </xdr:cNvPr>
        <xdr:cNvSpPr txBox="1">
          <a:spLocks noChangeArrowheads="1"/>
        </xdr:cNvSpPr>
      </xdr:nvSpPr>
      <xdr:spPr bwMode="auto">
        <a:xfrm>
          <a:off x="8960145" y="1150287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21" name="Text Box 15">
          <a:extLst>
            <a:ext uri="{FF2B5EF4-FFF2-40B4-BE49-F238E27FC236}">
              <a16:creationId xmlns:a16="http://schemas.microsoft.com/office/drawing/2014/main" id="{00000000-0008-0000-0800-0000D1020000}"/>
            </a:ext>
          </a:extLst>
        </xdr:cNvPr>
        <xdr:cNvSpPr txBox="1">
          <a:spLocks noChangeArrowheads="1"/>
        </xdr:cNvSpPr>
      </xdr:nvSpPr>
      <xdr:spPr bwMode="auto">
        <a:xfrm>
          <a:off x="8960145" y="1292055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22" name="Text Box 15">
          <a:extLst>
            <a:ext uri="{FF2B5EF4-FFF2-40B4-BE49-F238E27FC236}">
              <a16:creationId xmlns:a16="http://schemas.microsoft.com/office/drawing/2014/main" id="{00000000-0008-0000-0800-0000D2020000}"/>
            </a:ext>
          </a:extLst>
        </xdr:cNvPr>
        <xdr:cNvSpPr txBox="1">
          <a:spLocks noChangeArrowheads="1"/>
        </xdr:cNvSpPr>
      </xdr:nvSpPr>
      <xdr:spPr bwMode="auto">
        <a:xfrm>
          <a:off x="8960145" y="1292055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23" name="Text Box 15">
          <a:extLst>
            <a:ext uri="{FF2B5EF4-FFF2-40B4-BE49-F238E27FC236}">
              <a16:creationId xmlns:a16="http://schemas.microsoft.com/office/drawing/2014/main" id="{00000000-0008-0000-0800-0000D3020000}"/>
            </a:ext>
          </a:extLst>
        </xdr:cNvPr>
        <xdr:cNvSpPr txBox="1">
          <a:spLocks noChangeArrowheads="1"/>
        </xdr:cNvSpPr>
      </xdr:nvSpPr>
      <xdr:spPr bwMode="auto">
        <a:xfrm>
          <a:off x="8960145" y="1413886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24" name="Text Box 15">
          <a:extLst>
            <a:ext uri="{FF2B5EF4-FFF2-40B4-BE49-F238E27FC236}">
              <a16:creationId xmlns:a16="http://schemas.microsoft.com/office/drawing/2014/main" id="{00000000-0008-0000-0800-0000D4020000}"/>
            </a:ext>
          </a:extLst>
        </xdr:cNvPr>
        <xdr:cNvSpPr txBox="1">
          <a:spLocks noChangeArrowheads="1"/>
        </xdr:cNvSpPr>
      </xdr:nvSpPr>
      <xdr:spPr bwMode="auto">
        <a:xfrm>
          <a:off x="8960145" y="1413886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25" name="Text Box 15">
          <a:extLst>
            <a:ext uri="{FF2B5EF4-FFF2-40B4-BE49-F238E27FC236}">
              <a16:creationId xmlns:a16="http://schemas.microsoft.com/office/drawing/2014/main" id="{00000000-0008-0000-0800-0000D5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26" name="Text Box 15">
          <a:extLst>
            <a:ext uri="{FF2B5EF4-FFF2-40B4-BE49-F238E27FC236}">
              <a16:creationId xmlns:a16="http://schemas.microsoft.com/office/drawing/2014/main" id="{00000000-0008-0000-0800-0000D6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27" name="Text Box 15">
          <a:extLst>
            <a:ext uri="{FF2B5EF4-FFF2-40B4-BE49-F238E27FC236}">
              <a16:creationId xmlns:a16="http://schemas.microsoft.com/office/drawing/2014/main" id="{00000000-0008-0000-0800-0000D7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28" name="Text Box 15">
          <a:extLst>
            <a:ext uri="{FF2B5EF4-FFF2-40B4-BE49-F238E27FC236}">
              <a16:creationId xmlns:a16="http://schemas.microsoft.com/office/drawing/2014/main" id="{00000000-0008-0000-0800-0000D8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29" name="Text Box 15">
          <a:extLst>
            <a:ext uri="{FF2B5EF4-FFF2-40B4-BE49-F238E27FC236}">
              <a16:creationId xmlns:a16="http://schemas.microsoft.com/office/drawing/2014/main" id="{00000000-0008-0000-0800-0000D9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30" name="Text Box 15">
          <a:extLst>
            <a:ext uri="{FF2B5EF4-FFF2-40B4-BE49-F238E27FC236}">
              <a16:creationId xmlns:a16="http://schemas.microsoft.com/office/drawing/2014/main" id="{00000000-0008-0000-0800-0000DA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31" name="Text Box 15">
          <a:extLst>
            <a:ext uri="{FF2B5EF4-FFF2-40B4-BE49-F238E27FC236}">
              <a16:creationId xmlns:a16="http://schemas.microsoft.com/office/drawing/2014/main" id="{00000000-0008-0000-0800-0000DB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10</xdr:row>
      <xdr:rowOff>0</xdr:rowOff>
    </xdr:from>
    <xdr:ext cx="95250" cy="171450"/>
    <xdr:sp macro="" textlink="">
      <xdr:nvSpPr>
        <xdr:cNvPr id="732" name="Text Box 16">
          <a:extLst>
            <a:ext uri="{FF2B5EF4-FFF2-40B4-BE49-F238E27FC236}">
              <a16:creationId xmlns:a16="http://schemas.microsoft.com/office/drawing/2014/main" id="{00000000-0008-0000-0800-0000DC020000}"/>
            </a:ext>
          </a:extLst>
        </xdr:cNvPr>
        <xdr:cNvSpPr txBox="1">
          <a:spLocks noChangeArrowheads="1"/>
        </xdr:cNvSpPr>
      </xdr:nvSpPr>
      <xdr:spPr bwMode="auto">
        <a:xfrm>
          <a:off x="8960145" y="884939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10</xdr:row>
      <xdr:rowOff>0</xdr:rowOff>
    </xdr:from>
    <xdr:ext cx="95250" cy="171450"/>
    <xdr:sp macro="" textlink="">
      <xdr:nvSpPr>
        <xdr:cNvPr id="733" name="Text Box 17">
          <a:extLst>
            <a:ext uri="{FF2B5EF4-FFF2-40B4-BE49-F238E27FC236}">
              <a16:creationId xmlns:a16="http://schemas.microsoft.com/office/drawing/2014/main" id="{00000000-0008-0000-0800-0000DD020000}"/>
            </a:ext>
          </a:extLst>
        </xdr:cNvPr>
        <xdr:cNvSpPr txBox="1">
          <a:spLocks noChangeArrowheads="1"/>
        </xdr:cNvSpPr>
      </xdr:nvSpPr>
      <xdr:spPr bwMode="auto">
        <a:xfrm>
          <a:off x="8960145" y="884939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10</xdr:row>
      <xdr:rowOff>0</xdr:rowOff>
    </xdr:from>
    <xdr:ext cx="95250" cy="171450"/>
    <xdr:sp macro="" textlink="">
      <xdr:nvSpPr>
        <xdr:cNvPr id="734" name="Text Box 18">
          <a:extLst>
            <a:ext uri="{FF2B5EF4-FFF2-40B4-BE49-F238E27FC236}">
              <a16:creationId xmlns:a16="http://schemas.microsoft.com/office/drawing/2014/main" id="{00000000-0008-0000-0800-0000DE020000}"/>
            </a:ext>
          </a:extLst>
        </xdr:cNvPr>
        <xdr:cNvSpPr txBox="1">
          <a:spLocks noChangeArrowheads="1"/>
        </xdr:cNvSpPr>
      </xdr:nvSpPr>
      <xdr:spPr bwMode="auto">
        <a:xfrm>
          <a:off x="8960145" y="884939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10</xdr:row>
      <xdr:rowOff>0</xdr:rowOff>
    </xdr:from>
    <xdr:ext cx="95250" cy="171450"/>
    <xdr:sp macro="" textlink="">
      <xdr:nvSpPr>
        <xdr:cNvPr id="735" name="Text Box 19">
          <a:extLst>
            <a:ext uri="{FF2B5EF4-FFF2-40B4-BE49-F238E27FC236}">
              <a16:creationId xmlns:a16="http://schemas.microsoft.com/office/drawing/2014/main" id="{00000000-0008-0000-0800-0000DF020000}"/>
            </a:ext>
          </a:extLst>
        </xdr:cNvPr>
        <xdr:cNvSpPr txBox="1">
          <a:spLocks noChangeArrowheads="1"/>
        </xdr:cNvSpPr>
      </xdr:nvSpPr>
      <xdr:spPr bwMode="auto">
        <a:xfrm>
          <a:off x="8960145" y="884939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10</xdr:row>
      <xdr:rowOff>504825</xdr:rowOff>
    </xdr:from>
    <xdr:ext cx="95250" cy="213632"/>
    <xdr:sp macro="" textlink="">
      <xdr:nvSpPr>
        <xdr:cNvPr id="736" name="Text Box 15">
          <a:extLst>
            <a:ext uri="{FF2B5EF4-FFF2-40B4-BE49-F238E27FC236}">
              <a16:creationId xmlns:a16="http://schemas.microsoft.com/office/drawing/2014/main" id="{00000000-0008-0000-0800-0000E0020000}"/>
            </a:ext>
          </a:extLst>
        </xdr:cNvPr>
        <xdr:cNvSpPr txBox="1">
          <a:spLocks noChangeArrowheads="1"/>
        </xdr:cNvSpPr>
      </xdr:nvSpPr>
      <xdr:spPr bwMode="auto">
        <a:xfrm>
          <a:off x="8960145" y="935421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737" name="Text Box 16">
          <a:extLst>
            <a:ext uri="{FF2B5EF4-FFF2-40B4-BE49-F238E27FC236}">
              <a16:creationId xmlns:a16="http://schemas.microsoft.com/office/drawing/2014/main" id="{00000000-0008-0000-0800-0000E1020000}"/>
            </a:ext>
          </a:extLst>
        </xdr:cNvPr>
        <xdr:cNvSpPr txBox="1">
          <a:spLocks noChangeArrowheads="1"/>
        </xdr:cNvSpPr>
      </xdr:nvSpPr>
      <xdr:spPr bwMode="auto">
        <a:xfrm>
          <a:off x="8960145" y="99237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738" name="Text Box 17">
          <a:extLst>
            <a:ext uri="{FF2B5EF4-FFF2-40B4-BE49-F238E27FC236}">
              <a16:creationId xmlns:a16="http://schemas.microsoft.com/office/drawing/2014/main" id="{00000000-0008-0000-0800-0000E2020000}"/>
            </a:ext>
          </a:extLst>
        </xdr:cNvPr>
        <xdr:cNvSpPr txBox="1">
          <a:spLocks noChangeArrowheads="1"/>
        </xdr:cNvSpPr>
      </xdr:nvSpPr>
      <xdr:spPr bwMode="auto">
        <a:xfrm>
          <a:off x="8960145" y="99237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739" name="Text Box 18">
          <a:extLst>
            <a:ext uri="{FF2B5EF4-FFF2-40B4-BE49-F238E27FC236}">
              <a16:creationId xmlns:a16="http://schemas.microsoft.com/office/drawing/2014/main" id="{00000000-0008-0000-0800-0000E3020000}"/>
            </a:ext>
          </a:extLst>
        </xdr:cNvPr>
        <xdr:cNvSpPr txBox="1">
          <a:spLocks noChangeArrowheads="1"/>
        </xdr:cNvSpPr>
      </xdr:nvSpPr>
      <xdr:spPr bwMode="auto">
        <a:xfrm>
          <a:off x="8960145" y="99237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740" name="Text Box 19">
          <a:extLst>
            <a:ext uri="{FF2B5EF4-FFF2-40B4-BE49-F238E27FC236}">
              <a16:creationId xmlns:a16="http://schemas.microsoft.com/office/drawing/2014/main" id="{00000000-0008-0000-0800-0000E4020000}"/>
            </a:ext>
          </a:extLst>
        </xdr:cNvPr>
        <xdr:cNvSpPr txBox="1">
          <a:spLocks noChangeArrowheads="1"/>
        </xdr:cNvSpPr>
      </xdr:nvSpPr>
      <xdr:spPr bwMode="auto">
        <a:xfrm>
          <a:off x="8960145" y="99237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41" name="Text Box 15">
          <a:extLst>
            <a:ext uri="{FF2B5EF4-FFF2-40B4-BE49-F238E27FC236}">
              <a16:creationId xmlns:a16="http://schemas.microsoft.com/office/drawing/2014/main" id="{00000000-0008-0000-0800-0000E5020000}"/>
            </a:ext>
          </a:extLst>
        </xdr:cNvPr>
        <xdr:cNvSpPr txBox="1">
          <a:spLocks noChangeArrowheads="1"/>
        </xdr:cNvSpPr>
      </xdr:nvSpPr>
      <xdr:spPr bwMode="auto">
        <a:xfrm>
          <a:off x="8960145" y="1042854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42" name="Text Box 15">
          <a:extLst>
            <a:ext uri="{FF2B5EF4-FFF2-40B4-BE49-F238E27FC236}">
              <a16:creationId xmlns:a16="http://schemas.microsoft.com/office/drawing/2014/main" id="{00000000-0008-0000-0800-0000E6020000}"/>
            </a:ext>
          </a:extLst>
        </xdr:cNvPr>
        <xdr:cNvSpPr txBox="1">
          <a:spLocks noChangeArrowheads="1"/>
        </xdr:cNvSpPr>
      </xdr:nvSpPr>
      <xdr:spPr bwMode="auto">
        <a:xfrm>
          <a:off x="8960145" y="153571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43" name="Text Box 15">
          <a:extLst>
            <a:ext uri="{FF2B5EF4-FFF2-40B4-BE49-F238E27FC236}">
              <a16:creationId xmlns:a16="http://schemas.microsoft.com/office/drawing/2014/main" id="{00000000-0008-0000-0800-0000E7020000}"/>
            </a:ext>
          </a:extLst>
        </xdr:cNvPr>
        <xdr:cNvSpPr txBox="1">
          <a:spLocks noChangeArrowheads="1"/>
        </xdr:cNvSpPr>
      </xdr:nvSpPr>
      <xdr:spPr bwMode="auto">
        <a:xfrm>
          <a:off x="8960145" y="153571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10</xdr:row>
      <xdr:rowOff>504825</xdr:rowOff>
    </xdr:from>
    <xdr:ext cx="95250" cy="444331"/>
    <xdr:sp macro="" textlink="">
      <xdr:nvSpPr>
        <xdr:cNvPr id="744" name="Text Box 15">
          <a:extLst>
            <a:ext uri="{FF2B5EF4-FFF2-40B4-BE49-F238E27FC236}">
              <a16:creationId xmlns:a16="http://schemas.microsoft.com/office/drawing/2014/main" id="{00000000-0008-0000-0800-0000E8020000}"/>
            </a:ext>
          </a:extLst>
        </xdr:cNvPr>
        <xdr:cNvSpPr txBox="1">
          <a:spLocks noChangeArrowheads="1"/>
        </xdr:cNvSpPr>
      </xdr:nvSpPr>
      <xdr:spPr bwMode="auto">
        <a:xfrm>
          <a:off x="8960145" y="9354215"/>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745" name="Text Box 16">
          <a:extLst>
            <a:ext uri="{FF2B5EF4-FFF2-40B4-BE49-F238E27FC236}">
              <a16:creationId xmlns:a16="http://schemas.microsoft.com/office/drawing/2014/main" id="{00000000-0008-0000-0800-0000E9020000}"/>
            </a:ext>
          </a:extLst>
        </xdr:cNvPr>
        <xdr:cNvSpPr txBox="1">
          <a:spLocks noChangeArrowheads="1"/>
        </xdr:cNvSpPr>
      </xdr:nvSpPr>
      <xdr:spPr bwMode="auto">
        <a:xfrm>
          <a:off x="8960145" y="99237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746" name="Text Box 17">
          <a:extLst>
            <a:ext uri="{FF2B5EF4-FFF2-40B4-BE49-F238E27FC236}">
              <a16:creationId xmlns:a16="http://schemas.microsoft.com/office/drawing/2014/main" id="{00000000-0008-0000-0800-0000EA020000}"/>
            </a:ext>
          </a:extLst>
        </xdr:cNvPr>
        <xdr:cNvSpPr txBox="1">
          <a:spLocks noChangeArrowheads="1"/>
        </xdr:cNvSpPr>
      </xdr:nvSpPr>
      <xdr:spPr bwMode="auto">
        <a:xfrm>
          <a:off x="8960145" y="99237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747" name="Text Box 18">
          <a:extLst>
            <a:ext uri="{FF2B5EF4-FFF2-40B4-BE49-F238E27FC236}">
              <a16:creationId xmlns:a16="http://schemas.microsoft.com/office/drawing/2014/main" id="{00000000-0008-0000-0800-0000EB020000}"/>
            </a:ext>
          </a:extLst>
        </xdr:cNvPr>
        <xdr:cNvSpPr txBox="1">
          <a:spLocks noChangeArrowheads="1"/>
        </xdr:cNvSpPr>
      </xdr:nvSpPr>
      <xdr:spPr bwMode="auto">
        <a:xfrm>
          <a:off x="8960145" y="99237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748" name="Text Box 19">
          <a:extLst>
            <a:ext uri="{FF2B5EF4-FFF2-40B4-BE49-F238E27FC236}">
              <a16:creationId xmlns:a16="http://schemas.microsoft.com/office/drawing/2014/main" id="{00000000-0008-0000-0800-0000EC020000}"/>
            </a:ext>
          </a:extLst>
        </xdr:cNvPr>
        <xdr:cNvSpPr txBox="1">
          <a:spLocks noChangeArrowheads="1"/>
        </xdr:cNvSpPr>
      </xdr:nvSpPr>
      <xdr:spPr bwMode="auto">
        <a:xfrm>
          <a:off x="8960145" y="99237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49" name="Text Box 15">
          <a:extLst>
            <a:ext uri="{FF2B5EF4-FFF2-40B4-BE49-F238E27FC236}">
              <a16:creationId xmlns:a16="http://schemas.microsoft.com/office/drawing/2014/main" id="{00000000-0008-0000-0800-0000ED020000}"/>
            </a:ext>
          </a:extLst>
        </xdr:cNvPr>
        <xdr:cNvSpPr txBox="1">
          <a:spLocks noChangeArrowheads="1"/>
        </xdr:cNvSpPr>
      </xdr:nvSpPr>
      <xdr:spPr bwMode="auto">
        <a:xfrm>
          <a:off x="8960145" y="1042854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50" name="Text Box 15">
          <a:extLst>
            <a:ext uri="{FF2B5EF4-FFF2-40B4-BE49-F238E27FC236}">
              <a16:creationId xmlns:a16="http://schemas.microsoft.com/office/drawing/2014/main" id="{00000000-0008-0000-0800-0000EE020000}"/>
            </a:ext>
          </a:extLst>
        </xdr:cNvPr>
        <xdr:cNvSpPr txBox="1">
          <a:spLocks noChangeArrowheads="1"/>
        </xdr:cNvSpPr>
      </xdr:nvSpPr>
      <xdr:spPr bwMode="auto">
        <a:xfrm>
          <a:off x="8960145" y="153571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51" name="Text Box 15">
          <a:extLst>
            <a:ext uri="{FF2B5EF4-FFF2-40B4-BE49-F238E27FC236}">
              <a16:creationId xmlns:a16="http://schemas.microsoft.com/office/drawing/2014/main" id="{00000000-0008-0000-0800-0000EF020000}"/>
            </a:ext>
          </a:extLst>
        </xdr:cNvPr>
        <xdr:cNvSpPr txBox="1">
          <a:spLocks noChangeArrowheads="1"/>
        </xdr:cNvSpPr>
      </xdr:nvSpPr>
      <xdr:spPr bwMode="auto">
        <a:xfrm>
          <a:off x="8960145" y="153571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52" name="Text Box 15">
          <a:extLst>
            <a:ext uri="{FF2B5EF4-FFF2-40B4-BE49-F238E27FC236}">
              <a16:creationId xmlns:a16="http://schemas.microsoft.com/office/drawing/2014/main" id="{00000000-0008-0000-0800-0000F0020000}"/>
            </a:ext>
          </a:extLst>
        </xdr:cNvPr>
        <xdr:cNvSpPr txBox="1">
          <a:spLocks noChangeArrowheads="1"/>
        </xdr:cNvSpPr>
      </xdr:nvSpPr>
      <xdr:spPr bwMode="auto">
        <a:xfrm>
          <a:off x="8960145" y="1241572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53" name="Text Box 15">
          <a:extLst>
            <a:ext uri="{FF2B5EF4-FFF2-40B4-BE49-F238E27FC236}">
              <a16:creationId xmlns:a16="http://schemas.microsoft.com/office/drawing/2014/main" id="{00000000-0008-0000-0800-0000F1020000}"/>
            </a:ext>
          </a:extLst>
        </xdr:cNvPr>
        <xdr:cNvSpPr txBox="1">
          <a:spLocks noChangeArrowheads="1"/>
        </xdr:cNvSpPr>
      </xdr:nvSpPr>
      <xdr:spPr bwMode="auto">
        <a:xfrm>
          <a:off x="8960145" y="1241572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54" name="Text Box 15">
          <a:extLst>
            <a:ext uri="{FF2B5EF4-FFF2-40B4-BE49-F238E27FC236}">
              <a16:creationId xmlns:a16="http://schemas.microsoft.com/office/drawing/2014/main" id="{00000000-0008-0000-0800-0000F2020000}"/>
            </a:ext>
          </a:extLst>
        </xdr:cNvPr>
        <xdr:cNvSpPr txBox="1">
          <a:spLocks noChangeArrowheads="1"/>
        </xdr:cNvSpPr>
      </xdr:nvSpPr>
      <xdr:spPr bwMode="auto">
        <a:xfrm>
          <a:off x="8960145" y="1241572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55" name="Text Box 15">
          <a:extLst>
            <a:ext uri="{FF2B5EF4-FFF2-40B4-BE49-F238E27FC236}">
              <a16:creationId xmlns:a16="http://schemas.microsoft.com/office/drawing/2014/main" id="{00000000-0008-0000-0800-0000F3020000}"/>
            </a:ext>
          </a:extLst>
        </xdr:cNvPr>
        <xdr:cNvSpPr txBox="1">
          <a:spLocks noChangeArrowheads="1"/>
        </xdr:cNvSpPr>
      </xdr:nvSpPr>
      <xdr:spPr bwMode="auto">
        <a:xfrm>
          <a:off x="8960145" y="1241572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56" name="Text Box 15">
          <a:extLst>
            <a:ext uri="{FF2B5EF4-FFF2-40B4-BE49-F238E27FC236}">
              <a16:creationId xmlns:a16="http://schemas.microsoft.com/office/drawing/2014/main" id="{00000000-0008-0000-0800-0000F4020000}"/>
            </a:ext>
          </a:extLst>
        </xdr:cNvPr>
        <xdr:cNvSpPr txBox="1">
          <a:spLocks noChangeArrowheads="1"/>
        </xdr:cNvSpPr>
      </xdr:nvSpPr>
      <xdr:spPr bwMode="auto">
        <a:xfrm>
          <a:off x="8960145" y="1241572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57" name="Text Box 15">
          <a:extLst>
            <a:ext uri="{FF2B5EF4-FFF2-40B4-BE49-F238E27FC236}">
              <a16:creationId xmlns:a16="http://schemas.microsoft.com/office/drawing/2014/main" id="{00000000-0008-0000-0800-0000F5020000}"/>
            </a:ext>
          </a:extLst>
        </xdr:cNvPr>
        <xdr:cNvSpPr txBox="1">
          <a:spLocks noChangeArrowheads="1"/>
        </xdr:cNvSpPr>
      </xdr:nvSpPr>
      <xdr:spPr bwMode="auto">
        <a:xfrm>
          <a:off x="8960145" y="1241572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58" name="Text Box 15">
          <a:extLst>
            <a:ext uri="{FF2B5EF4-FFF2-40B4-BE49-F238E27FC236}">
              <a16:creationId xmlns:a16="http://schemas.microsoft.com/office/drawing/2014/main" id="{00000000-0008-0000-0800-0000F6020000}"/>
            </a:ext>
          </a:extLst>
        </xdr:cNvPr>
        <xdr:cNvSpPr txBox="1">
          <a:spLocks noChangeArrowheads="1"/>
        </xdr:cNvSpPr>
      </xdr:nvSpPr>
      <xdr:spPr bwMode="auto">
        <a:xfrm>
          <a:off x="8960145" y="1241572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59" name="Text Box 15">
          <a:extLst>
            <a:ext uri="{FF2B5EF4-FFF2-40B4-BE49-F238E27FC236}">
              <a16:creationId xmlns:a16="http://schemas.microsoft.com/office/drawing/2014/main" id="{00000000-0008-0000-0800-0000F7020000}"/>
            </a:ext>
          </a:extLst>
        </xdr:cNvPr>
        <xdr:cNvSpPr txBox="1">
          <a:spLocks noChangeArrowheads="1"/>
        </xdr:cNvSpPr>
      </xdr:nvSpPr>
      <xdr:spPr bwMode="auto">
        <a:xfrm>
          <a:off x="8960145" y="1292055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60" name="Text Box 15">
          <a:extLst>
            <a:ext uri="{FF2B5EF4-FFF2-40B4-BE49-F238E27FC236}">
              <a16:creationId xmlns:a16="http://schemas.microsoft.com/office/drawing/2014/main" id="{00000000-0008-0000-0800-0000F8020000}"/>
            </a:ext>
          </a:extLst>
        </xdr:cNvPr>
        <xdr:cNvSpPr txBox="1">
          <a:spLocks noChangeArrowheads="1"/>
        </xdr:cNvSpPr>
      </xdr:nvSpPr>
      <xdr:spPr bwMode="auto">
        <a:xfrm>
          <a:off x="8960145" y="1292055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61" name="Text Box 15">
          <a:extLst>
            <a:ext uri="{FF2B5EF4-FFF2-40B4-BE49-F238E27FC236}">
              <a16:creationId xmlns:a16="http://schemas.microsoft.com/office/drawing/2014/main" id="{00000000-0008-0000-0800-0000F9020000}"/>
            </a:ext>
          </a:extLst>
        </xdr:cNvPr>
        <xdr:cNvSpPr txBox="1">
          <a:spLocks noChangeArrowheads="1"/>
        </xdr:cNvSpPr>
      </xdr:nvSpPr>
      <xdr:spPr bwMode="auto">
        <a:xfrm>
          <a:off x="8960145" y="1292055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62" name="Text Box 15">
          <a:extLst>
            <a:ext uri="{FF2B5EF4-FFF2-40B4-BE49-F238E27FC236}">
              <a16:creationId xmlns:a16="http://schemas.microsoft.com/office/drawing/2014/main" id="{00000000-0008-0000-0800-0000FA020000}"/>
            </a:ext>
          </a:extLst>
        </xdr:cNvPr>
        <xdr:cNvSpPr txBox="1">
          <a:spLocks noChangeArrowheads="1"/>
        </xdr:cNvSpPr>
      </xdr:nvSpPr>
      <xdr:spPr bwMode="auto">
        <a:xfrm>
          <a:off x="8960145" y="1292055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64" name="Text Box 15">
          <a:extLst>
            <a:ext uri="{FF2B5EF4-FFF2-40B4-BE49-F238E27FC236}">
              <a16:creationId xmlns:a16="http://schemas.microsoft.com/office/drawing/2014/main" id="{00000000-0008-0000-0800-0000FC020000}"/>
            </a:ext>
          </a:extLst>
        </xdr:cNvPr>
        <xdr:cNvSpPr txBox="1">
          <a:spLocks noChangeArrowheads="1"/>
        </xdr:cNvSpPr>
      </xdr:nvSpPr>
      <xdr:spPr bwMode="auto">
        <a:xfrm>
          <a:off x="12826188" y="1042854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65" name="Text Box 15">
          <a:extLst>
            <a:ext uri="{FF2B5EF4-FFF2-40B4-BE49-F238E27FC236}">
              <a16:creationId xmlns:a16="http://schemas.microsoft.com/office/drawing/2014/main" id="{00000000-0008-0000-0800-0000FD020000}"/>
            </a:ext>
          </a:extLst>
        </xdr:cNvPr>
        <xdr:cNvSpPr txBox="1">
          <a:spLocks noChangeArrowheads="1"/>
        </xdr:cNvSpPr>
      </xdr:nvSpPr>
      <xdr:spPr bwMode="auto">
        <a:xfrm>
          <a:off x="12826188" y="1150287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66" name="Text Box 15">
          <a:extLst>
            <a:ext uri="{FF2B5EF4-FFF2-40B4-BE49-F238E27FC236}">
              <a16:creationId xmlns:a16="http://schemas.microsoft.com/office/drawing/2014/main" id="{00000000-0008-0000-0800-0000FE020000}"/>
            </a:ext>
          </a:extLst>
        </xdr:cNvPr>
        <xdr:cNvSpPr txBox="1">
          <a:spLocks noChangeArrowheads="1"/>
        </xdr:cNvSpPr>
      </xdr:nvSpPr>
      <xdr:spPr bwMode="auto">
        <a:xfrm>
          <a:off x="12826188" y="1150287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67" name="Text Box 15">
          <a:extLst>
            <a:ext uri="{FF2B5EF4-FFF2-40B4-BE49-F238E27FC236}">
              <a16:creationId xmlns:a16="http://schemas.microsoft.com/office/drawing/2014/main" id="{00000000-0008-0000-0800-0000FF020000}"/>
            </a:ext>
          </a:extLst>
        </xdr:cNvPr>
        <xdr:cNvSpPr txBox="1">
          <a:spLocks noChangeArrowheads="1"/>
        </xdr:cNvSpPr>
      </xdr:nvSpPr>
      <xdr:spPr bwMode="auto">
        <a:xfrm>
          <a:off x="12826188" y="1292055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68" name="Text Box 15">
          <a:extLst>
            <a:ext uri="{FF2B5EF4-FFF2-40B4-BE49-F238E27FC236}">
              <a16:creationId xmlns:a16="http://schemas.microsoft.com/office/drawing/2014/main" id="{00000000-0008-0000-0800-000000030000}"/>
            </a:ext>
          </a:extLst>
        </xdr:cNvPr>
        <xdr:cNvSpPr txBox="1">
          <a:spLocks noChangeArrowheads="1"/>
        </xdr:cNvSpPr>
      </xdr:nvSpPr>
      <xdr:spPr bwMode="auto">
        <a:xfrm>
          <a:off x="12826188" y="1292055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69" name="Text Box 15">
          <a:extLst>
            <a:ext uri="{FF2B5EF4-FFF2-40B4-BE49-F238E27FC236}">
              <a16:creationId xmlns:a16="http://schemas.microsoft.com/office/drawing/2014/main" id="{00000000-0008-0000-0800-000001030000}"/>
            </a:ext>
          </a:extLst>
        </xdr:cNvPr>
        <xdr:cNvSpPr txBox="1">
          <a:spLocks noChangeArrowheads="1"/>
        </xdr:cNvSpPr>
      </xdr:nvSpPr>
      <xdr:spPr bwMode="auto">
        <a:xfrm>
          <a:off x="12826188" y="1413886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70" name="Text Box 15">
          <a:extLst>
            <a:ext uri="{FF2B5EF4-FFF2-40B4-BE49-F238E27FC236}">
              <a16:creationId xmlns:a16="http://schemas.microsoft.com/office/drawing/2014/main" id="{00000000-0008-0000-0800-000002030000}"/>
            </a:ext>
          </a:extLst>
        </xdr:cNvPr>
        <xdr:cNvSpPr txBox="1">
          <a:spLocks noChangeArrowheads="1"/>
        </xdr:cNvSpPr>
      </xdr:nvSpPr>
      <xdr:spPr bwMode="auto">
        <a:xfrm>
          <a:off x="12826188" y="1413886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71" name="Text Box 15">
          <a:extLst>
            <a:ext uri="{FF2B5EF4-FFF2-40B4-BE49-F238E27FC236}">
              <a16:creationId xmlns:a16="http://schemas.microsoft.com/office/drawing/2014/main" id="{00000000-0008-0000-0800-000003030000}"/>
            </a:ext>
          </a:extLst>
        </xdr:cNvPr>
        <xdr:cNvSpPr txBox="1">
          <a:spLocks noChangeArrowheads="1"/>
        </xdr:cNvSpPr>
      </xdr:nvSpPr>
      <xdr:spPr bwMode="auto">
        <a:xfrm>
          <a:off x="12826188"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72" name="Text Box 15">
          <a:extLst>
            <a:ext uri="{FF2B5EF4-FFF2-40B4-BE49-F238E27FC236}">
              <a16:creationId xmlns:a16="http://schemas.microsoft.com/office/drawing/2014/main" id="{00000000-0008-0000-0800-000004030000}"/>
            </a:ext>
          </a:extLst>
        </xdr:cNvPr>
        <xdr:cNvSpPr txBox="1">
          <a:spLocks noChangeArrowheads="1"/>
        </xdr:cNvSpPr>
      </xdr:nvSpPr>
      <xdr:spPr bwMode="auto">
        <a:xfrm>
          <a:off x="12826188"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73" name="Text Box 15">
          <a:extLst>
            <a:ext uri="{FF2B5EF4-FFF2-40B4-BE49-F238E27FC236}">
              <a16:creationId xmlns:a16="http://schemas.microsoft.com/office/drawing/2014/main" id="{00000000-0008-0000-0800-000005030000}"/>
            </a:ext>
          </a:extLst>
        </xdr:cNvPr>
        <xdr:cNvSpPr txBox="1">
          <a:spLocks noChangeArrowheads="1"/>
        </xdr:cNvSpPr>
      </xdr:nvSpPr>
      <xdr:spPr bwMode="auto">
        <a:xfrm>
          <a:off x="12826188"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74" name="Text Box 15">
          <a:extLst>
            <a:ext uri="{FF2B5EF4-FFF2-40B4-BE49-F238E27FC236}">
              <a16:creationId xmlns:a16="http://schemas.microsoft.com/office/drawing/2014/main" id="{00000000-0008-0000-0800-000006030000}"/>
            </a:ext>
          </a:extLst>
        </xdr:cNvPr>
        <xdr:cNvSpPr txBox="1">
          <a:spLocks noChangeArrowheads="1"/>
        </xdr:cNvSpPr>
      </xdr:nvSpPr>
      <xdr:spPr bwMode="auto">
        <a:xfrm>
          <a:off x="12826188"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75" name="Text Box 15">
          <a:extLst>
            <a:ext uri="{FF2B5EF4-FFF2-40B4-BE49-F238E27FC236}">
              <a16:creationId xmlns:a16="http://schemas.microsoft.com/office/drawing/2014/main" id="{00000000-0008-0000-0800-000007030000}"/>
            </a:ext>
          </a:extLst>
        </xdr:cNvPr>
        <xdr:cNvSpPr txBox="1">
          <a:spLocks noChangeArrowheads="1"/>
        </xdr:cNvSpPr>
      </xdr:nvSpPr>
      <xdr:spPr bwMode="auto">
        <a:xfrm>
          <a:off x="12826188"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76" name="Text Box 15">
          <a:extLst>
            <a:ext uri="{FF2B5EF4-FFF2-40B4-BE49-F238E27FC236}">
              <a16:creationId xmlns:a16="http://schemas.microsoft.com/office/drawing/2014/main" id="{00000000-0008-0000-0800-000008030000}"/>
            </a:ext>
          </a:extLst>
        </xdr:cNvPr>
        <xdr:cNvSpPr txBox="1">
          <a:spLocks noChangeArrowheads="1"/>
        </xdr:cNvSpPr>
      </xdr:nvSpPr>
      <xdr:spPr bwMode="auto">
        <a:xfrm>
          <a:off x="12826188"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77" name="Text Box 15">
          <a:extLst>
            <a:ext uri="{FF2B5EF4-FFF2-40B4-BE49-F238E27FC236}">
              <a16:creationId xmlns:a16="http://schemas.microsoft.com/office/drawing/2014/main" id="{00000000-0008-0000-0800-000009030000}"/>
            </a:ext>
          </a:extLst>
        </xdr:cNvPr>
        <xdr:cNvSpPr txBox="1">
          <a:spLocks noChangeArrowheads="1"/>
        </xdr:cNvSpPr>
      </xdr:nvSpPr>
      <xdr:spPr bwMode="auto">
        <a:xfrm>
          <a:off x="12826188"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10</xdr:row>
      <xdr:rowOff>0</xdr:rowOff>
    </xdr:from>
    <xdr:ext cx="95250" cy="171450"/>
    <xdr:sp macro="" textlink="">
      <xdr:nvSpPr>
        <xdr:cNvPr id="778" name="Text Box 16">
          <a:extLst>
            <a:ext uri="{FF2B5EF4-FFF2-40B4-BE49-F238E27FC236}">
              <a16:creationId xmlns:a16="http://schemas.microsoft.com/office/drawing/2014/main" id="{00000000-0008-0000-0800-00000A030000}"/>
            </a:ext>
          </a:extLst>
        </xdr:cNvPr>
        <xdr:cNvSpPr txBox="1">
          <a:spLocks noChangeArrowheads="1"/>
        </xdr:cNvSpPr>
      </xdr:nvSpPr>
      <xdr:spPr bwMode="auto">
        <a:xfrm>
          <a:off x="12826188" y="884939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10</xdr:row>
      <xdr:rowOff>0</xdr:rowOff>
    </xdr:from>
    <xdr:ext cx="95250" cy="171450"/>
    <xdr:sp macro="" textlink="">
      <xdr:nvSpPr>
        <xdr:cNvPr id="779" name="Text Box 17">
          <a:extLst>
            <a:ext uri="{FF2B5EF4-FFF2-40B4-BE49-F238E27FC236}">
              <a16:creationId xmlns:a16="http://schemas.microsoft.com/office/drawing/2014/main" id="{00000000-0008-0000-0800-00000B030000}"/>
            </a:ext>
          </a:extLst>
        </xdr:cNvPr>
        <xdr:cNvSpPr txBox="1">
          <a:spLocks noChangeArrowheads="1"/>
        </xdr:cNvSpPr>
      </xdr:nvSpPr>
      <xdr:spPr bwMode="auto">
        <a:xfrm>
          <a:off x="12826188" y="884939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10</xdr:row>
      <xdr:rowOff>15875</xdr:rowOff>
    </xdr:from>
    <xdr:ext cx="95250" cy="171450"/>
    <xdr:sp macro="" textlink="">
      <xdr:nvSpPr>
        <xdr:cNvPr id="780" name="Text Box 18">
          <a:extLst>
            <a:ext uri="{FF2B5EF4-FFF2-40B4-BE49-F238E27FC236}">
              <a16:creationId xmlns:a16="http://schemas.microsoft.com/office/drawing/2014/main" id="{00000000-0008-0000-0800-00000C030000}"/>
            </a:ext>
          </a:extLst>
        </xdr:cNvPr>
        <xdr:cNvSpPr txBox="1">
          <a:spLocks noChangeArrowheads="1"/>
        </xdr:cNvSpPr>
      </xdr:nvSpPr>
      <xdr:spPr bwMode="auto">
        <a:xfrm>
          <a:off x="12482512" y="377031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10</xdr:row>
      <xdr:rowOff>504825</xdr:rowOff>
    </xdr:from>
    <xdr:ext cx="95250" cy="213632"/>
    <xdr:sp macro="" textlink="">
      <xdr:nvSpPr>
        <xdr:cNvPr id="782" name="Text Box 15">
          <a:extLst>
            <a:ext uri="{FF2B5EF4-FFF2-40B4-BE49-F238E27FC236}">
              <a16:creationId xmlns:a16="http://schemas.microsoft.com/office/drawing/2014/main" id="{00000000-0008-0000-0800-00000E030000}"/>
            </a:ext>
          </a:extLst>
        </xdr:cNvPr>
        <xdr:cNvSpPr txBox="1">
          <a:spLocks noChangeArrowheads="1"/>
        </xdr:cNvSpPr>
      </xdr:nvSpPr>
      <xdr:spPr bwMode="auto">
        <a:xfrm>
          <a:off x="12826188" y="935421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783" name="Text Box 16">
          <a:extLst>
            <a:ext uri="{FF2B5EF4-FFF2-40B4-BE49-F238E27FC236}">
              <a16:creationId xmlns:a16="http://schemas.microsoft.com/office/drawing/2014/main" id="{00000000-0008-0000-0800-00000F030000}"/>
            </a:ext>
          </a:extLst>
        </xdr:cNvPr>
        <xdr:cNvSpPr txBox="1">
          <a:spLocks noChangeArrowheads="1"/>
        </xdr:cNvSpPr>
      </xdr:nvSpPr>
      <xdr:spPr bwMode="auto">
        <a:xfrm>
          <a:off x="12826188" y="99237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784" name="Text Box 17">
          <a:extLst>
            <a:ext uri="{FF2B5EF4-FFF2-40B4-BE49-F238E27FC236}">
              <a16:creationId xmlns:a16="http://schemas.microsoft.com/office/drawing/2014/main" id="{00000000-0008-0000-0800-000010030000}"/>
            </a:ext>
          </a:extLst>
        </xdr:cNvPr>
        <xdr:cNvSpPr txBox="1">
          <a:spLocks noChangeArrowheads="1"/>
        </xdr:cNvSpPr>
      </xdr:nvSpPr>
      <xdr:spPr bwMode="auto">
        <a:xfrm>
          <a:off x="12826188" y="99237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785" name="Text Box 18">
          <a:extLst>
            <a:ext uri="{FF2B5EF4-FFF2-40B4-BE49-F238E27FC236}">
              <a16:creationId xmlns:a16="http://schemas.microsoft.com/office/drawing/2014/main" id="{00000000-0008-0000-0800-000011030000}"/>
            </a:ext>
          </a:extLst>
        </xdr:cNvPr>
        <xdr:cNvSpPr txBox="1">
          <a:spLocks noChangeArrowheads="1"/>
        </xdr:cNvSpPr>
      </xdr:nvSpPr>
      <xdr:spPr bwMode="auto">
        <a:xfrm>
          <a:off x="12826188" y="99237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786" name="Text Box 19">
          <a:extLst>
            <a:ext uri="{FF2B5EF4-FFF2-40B4-BE49-F238E27FC236}">
              <a16:creationId xmlns:a16="http://schemas.microsoft.com/office/drawing/2014/main" id="{00000000-0008-0000-0800-000012030000}"/>
            </a:ext>
          </a:extLst>
        </xdr:cNvPr>
        <xdr:cNvSpPr txBox="1">
          <a:spLocks noChangeArrowheads="1"/>
        </xdr:cNvSpPr>
      </xdr:nvSpPr>
      <xdr:spPr bwMode="auto">
        <a:xfrm>
          <a:off x="12826188" y="99237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87" name="Text Box 15">
          <a:extLst>
            <a:ext uri="{FF2B5EF4-FFF2-40B4-BE49-F238E27FC236}">
              <a16:creationId xmlns:a16="http://schemas.microsoft.com/office/drawing/2014/main" id="{00000000-0008-0000-0800-000013030000}"/>
            </a:ext>
          </a:extLst>
        </xdr:cNvPr>
        <xdr:cNvSpPr txBox="1">
          <a:spLocks noChangeArrowheads="1"/>
        </xdr:cNvSpPr>
      </xdr:nvSpPr>
      <xdr:spPr bwMode="auto">
        <a:xfrm>
          <a:off x="12826188" y="1042854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88" name="Text Box 15">
          <a:extLst>
            <a:ext uri="{FF2B5EF4-FFF2-40B4-BE49-F238E27FC236}">
              <a16:creationId xmlns:a16="http://schemas.microsoft.com/office/drawing/2014/main" id="{00000000-0008-0000-0800-000014030000}"/>
            </a:ext>
          </a:extLst>
        </xdr:cNvPr>
        <xdr:cNvSpPr txBox="1">
          <a:spLocks noChangeArrowheads="1"/>
        </xdr:cNvSpPr>
      </xdr:nvSpPr>
      <xdr:spPr bwMode="auto">
        <a:xfrm>
          <a:off x="12826188" y="153571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89" name="Text Box 15">
          <a:extLst>
            <a:ext uri="{FF2B5EF4-FFF2-40B4-BE49-F238E27FC236}">
              <a16:creationId xmlns:a16="http://schemas.microsoft.com/office/drawing/2014/main" id="{00000000-0008-0000-0800-000015030000}"/>
            </a:ext>
          </a:extLst>
        </xdr:cNvPr>
        <xdr:cNvSpPr txBox="1">
          <a:spLocks noChangeArrowheads="1"/>
        </xdr:cNvSpPr>
      </xdr:nvSpPr>
      <xdr:spPr bwMode="auto">
        <a:xfrm>
          <a:off x="12826188" y="153571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92" name="Text Box 15">
          <a:extLst>
            <a:ext uri="{FF2B5EF4-FFF2-40B4-BE49-F238E27FC236}">
              <a16:creationId xmlns:a16="http://schemas.microsoft.com/office/drawing/2014/main" id="{00000000-0008-0000-0800-000018030000}"/>
            </a:ext>
          </a:extLst>
        </xdr:cNvPr>
        <xdr:cNvSpPr txBox="1">
          <a:spLocks noChangeArrowheads="1"/>
        </xdr:cNvSpPr>
      </xdr:nvSpPr>
      <xdr:spPr bwMode="auto">
        <a:xfrm>
          <a:off x="8953500" y="116776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93" name="Text Box 15">
          <a:extLst>
            <a:ext uri="{FF2B5EF4-FFF2-40B4-BE49-F238E27FC236}">
              <a16:creationId xmlns:a16="http://schemas.microsoft.com/office/drawing/2014/main" id="{00000000-0008-0000-0800-000019030000}"/>
            </a:ext>
          </a:extLst>
        </xdr:cNvPr>
        <xdr:cNvSpPr txBox="1">
          <a:spLocks noChangeArrowheads="1"/>
        </xdr:cNvSpPr>
      </xdr:nvSpPr>
      <xdr:spPr bwMode="auto">
        <a:xfrm>
          <a:off x="8953500" y="116776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94" name="Text Box 15">
          <a:extLst>
            <a:ext uri="{FF2B5EF4-FFF2-40B4-BE49-F238E27FC236}">
              <a16:creationId xmlns:a16="http://schemas.microsoft.com/office/drawing/2014/main" id="{00000000-0008-0000-0800-00001A030000}"/>
            </a:ext>
          </a:extLst>
        </xdr:cNvPr>
        <xdr:cNvSpPr txBox="1">
          <a:spLocks noChangeArrowheads="1"/>
        </xdr:cNvSpPr>
      </xdr:nvSpPr>
      <xdr:spPr bwMode="auto">
        <a:xfrm>
          <a:off x="8953500" y="116776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95" name="Text Box 15">
          <a:extLst>
            <a:ext uri="{FF2B5EF4-FFF2-40B4-BE49-F238E27FC236}">
              <a16:creationId xmlns:a16="http://schemas.microsoft.com/office/drawing/2014/main" id="{00000000-0008-0000-0800-00001B030000}"/>
            </a:ext>
          </a:extLst>
        </xdr:cNvPr>
        <xdr:cNvSpPr txBox="1">
          <a:spLocks noChangeArrowheads="1"/>
        </xdr:cNvSpPr>
      </xdr:nvSpPr>
      <xdr:spPr bwMode="auto">
        <a:xfrm>
          <a:off x="8953500" y="116776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96" name="Text Box 15">
          <a:extLst>
            <a:ext uri="{FF2B5EF4-FFF2-40B4-BE49-F238E27FC236}">
              <a16:creationId xmlns:a16="http://schemas.microsoft.com/office/drawing/2014/main" id="{00000000-0008-0000-0800-00001C030000}"/>
            </a:ext>
          </a:extLst>
        </xdr:cNvPr>
        <xdr:cNvSpPr txBox="1">
          <a:spLocks noChangeArrowheads="1"/>
        </xdr:cNvSpPr>
      </xdr:nvSpPr>
      <xdr:spPr bwMode="auto">
        <a:xfrm>
          <a:off x="8953500" y="111728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97" name="Text Box 15">
          <a:extLst>
            <a:ext uri="{FF2B5EF4-FFF2-40B4-BE49-F238E27FC236}">
              <a16:creationId xmlns:a16="http://schemas.microsoft.com/office/drawing/2014/main" id="{00000000-0008-0000-0800-00001D030000}"/>
            </a:ext>
          </a:extLst>
        </xdr:cNvPr>
        <xdr:cNvSpPr txBox="1">
          <a:spLocks noChangeArrowheads="1"/>
        </xdr:cNvSpPr>
      </xdr:nvSpPr>
      <xdr:spPr bwMode="auto">
        <a:xfrm>
          <a:off x="8953500" y="111728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98" name="Text Box 15">
          <a:extLst>
            <a:ext uri="{FF2B5EF4-FFF2-40B4-BE49-F238E27FC236}">
              <a16:creationId xmlns:a16="http://schemas.microsoft.com/office/drawing/2014/main" id="{00000000-0008-0000-0800-00001E030000}"/>
            </a:ext>
          </a:extLst>
        </xdr:cNvPr>
        <xdr:cNvSpPr txBox="1">
          <a:spLocks noChangeArrowheads="1"/>
        </xdr:cNvSpPr>
      </xdr:nvSpPr>
      <xdr:spPr bwMode="auto">
        <a:xfrm>
          <a:off x="8953500" y="111728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99" name="Text Box 15">
          <a:extLst>
            <a:ext uri="{FF2B5EF4-FFF2-40B4-BE49-F238E27FC236}">
              <a16:creationId xmlns:a16="http://schemas.microsoft.com/office/drawing/2014/main" id="{00000000-0008-0000-0800-00001F030000}"/>
            </a:ext>
          </a:extLst>
        </xdr:cNvPr>
        <xdr:cNvSpPr txBox="1">
          <a:spLocks noChangeArrowheads="1"/>
        </xdr:cNvSpPr>
      </xdr:nvSpPr>
      <xdr:spPr bwMode="auto">
        <a:xfrm>
          <a:off x="8953500" y="111728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00" name="Text Box 15">
          <a:extLst>
            <a:ext uri="{FF2B5EF4-FFF2-40B4-BE49-F238E27FC236}">
              <a16:creationId xmlns:a16="http://schemas.microsoft.com/office/drawing/2014/main" id="{00000000-0008-0000-0800-000020030000}"/>
            </a:ext>
          </a:extLst>
        </xdr:cNvPr>
        <xdr:cNvSpPr txBox="1">
          <a:spLocks noChangeArrowheads="1"/>
        </xdr:cNvSpPr>
      </xdr:nvSpPr>
      <xdr:spPr bwMode="auto">
        <a:xfrm>
          <a:off x="8953500" y="111728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01" name="Text Box 15">
          <a:extLst>
            <a:ext uri="{FF2B5EF4-FFF2-40B4-BE49-F238E27FC236}">
              <a16:creationId xmlns:a16="http://schemas.microsoft.com/office/drawing/2014/main" id="{00000000-0008-0000-0800-000021030000}"/>
            </a:ext>
          </a:extLst>
        </xdr:cNvPr>
        <xdr:cNvSpPr txBox="1">
          <a:spLocks noChangeArrowheads="1"/>
        </xdr:cNvSpPr>
      </xdr:nvSpPr>
      <xdr:spPr bwMode="auto">
        <a:xfrm>
          <a:off x="8953500" y="111728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02" name="Text Box 15">
          <a:extLst>
            <a:ext uri="{FF2B5EF4-FFF2-40B4-BE49-F238E27FC236}">
              <a16:creationId xmlns:a16="http://schemas.microsoft.com/office/drawing/2014/main" id="{00000000-0008-0000-0800-000022030000}"/>
            </a:ext>
          </a:extLst>
        </xdr:cNvPr>
        <xdr:cNvSpPr txBox="1">
          <a:spLocks noChangeArrowheads="1"/>
        </xdr:cNvSpPr>
      </xdr:nvSpPr>
      <xdr:spPr bwMode="auto">
        <a:xfrm>
          <a:off x="8953500" y="111728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03" name="Text Box 15">
          <a:extLst>
            <a:ext uri="{FF2B5EF4-FFF2-40B4-BE49-F238E27FC236}">
              <a16:creationId xmlns:a16="http://schemas.microsoft.com/office/drawing/2014/main" id="{00000000-0008-0000-0800-000023030000}"/>
            </a:ext>
          </a:extLst>
        </xdr:cNvPr>
        <xdr:cNvSpPr txBox="1">
          <a:spLocks noChangeArrowheads="1"/>
        </xdr:cNvSpPr>
      </xdr:nvSpPr>
      <xdr:spPr bwMode="auto">
        <a:xfrm>
          <a:off x="8953500" y="116776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04" name="Text Box 15">
          <a:extLst>
            <a:ext uri="{FF2B5EF4-FFF2-40B4-BE49-F238E27FC236}">
              <a16:creationId xmlns:a16="http://schemas.microsoft.com/office/drawing/2014/main" id="{00000000-0008-0000-0800-000024030000}"/>
            </a:ext>
          </a:extLst>
        </xdr:cNvPr>
        <xdr:cNvSpPr txBox="1">
          <a:spLocks noChangeArrowheads="1"/>
        </xdr:cNvSpPr>
      </xdr:nvSpPr>
      <xdr:spPr bwMode="auto">
        <a:xfrm>
          <a:off x="8953500" y="116776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05" name="Text Box 15">
          <a:extLst>
            <a:ext uri="{FF2B5EF4-FFF2-40B4-BE49-F238E27FC236}">
              <a16:creationId xmlns:a16="http://schemas.microsoft.com/office/drawing/2014/main" id="{00000000-0008-0000-0800-000025030000}"/>
            </a:ext>
          </a:extLst>
        </xdr:cNvPr>
        <xdr:cNvSpPr txBox="1">
          <a:spLocks noChangeArrowheads="1"/>
        </xdr:cNvSpPr>
      </xdr:nvSpPr>
      <xdr:spPr bwMode="auto">
        <a:xfrm>
          <a:off x="8953500" y="116776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06" name="Text Box 15">
          <a:extLst>
            <a:ext uri="{FF2B5EF4-FFF2-40B4-BE49-F238E27FC236}">
              <a16:creationId xmlns:a16="http://schemas.microsoft.com/office/drawing/2014/main" id="{00000000-0008-0000-0800-000026030000}"/>
            </a:ext>
          </a:extLst>
        </xdr:cNvPr>
        <xdr:cNvSpPr txBox="1">
          <a:spLocks noChangeArrowheads="1"/>
        </xdr:cNvSpPr>
      </xdr:nvSpPr>
      <xdr:spPr bwMode="auto">
        <a:xfrm>
          <a:off x="8953500" y="116776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07" name="Text Box 15">
          <a:extLst>
            <a:ext uri="{FF2B5EF4-FFF2-40B4-BE49-F238E27FC236}">
              <a16:creationId xmlns:a16="http://schemas.microsoft.com/office/drawing/2014/main" id="{00000000-0008-0000-0800-000027030000}"/>
            </a:ext>
          </a:extLst>
        </xdr:cNvPr>
        <xdr:cNvSpPr txBox="1">
          <a:spLocks noChangeArrowheads="1"/>
        </xdr:cNvSpPr>
      </xdr:nvSpPr>
      <xdr:spPr bwMode="auto">
        <a:xfrm>
          <a:off x="8942294" y="1344761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08" name="Text Box 15">
          <a:extLst>
            <a:ext uri="{FF2B5EF4-FFF2-40B4-BE49-F238E27FC236}">
              <a16:creationId xmlns:a16="http://schemas.microsoft.com/office/drawing/2014/main" id="{00000000-0008-0000-0800-000028030000}"/>
            </a:ext>
          </a:extLst>
        </xdr:cNvPr>
        <xdr:cNvSpPr txBox="1">
          <a:spLocks noChangeArrowheads="1"/>
        </xdr:cNvSpPr>
      </xdr:nvSpPr>
      <xdr:spPr bwMode="auto">
        <a:xfrm>
          <a:off x="8942294" y="1344761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09" name="Text Box 15">
          <a:extLst>
            <a:ext uri="{FF2B5EF4-FFF2-40B4-BE49-F238E27FC236}">
              <a16:creationId xmlns:a16="http://schemas.microsoft.com/office/drawing/2014/main" id="{00000000-0008-0000-0800-000029030000}"/>
            </a:ext>
          </a:extLst>
        </xdr:cNvPr>
        <xdr:cNvSpPr txBox="1">
          <a:spLocks noChangeArrowheads="1"/>
        </xdr:cNvSpPr>
      </xdr:nvSpPr>
      <xdr:spPr bwMode="auto">
        <a:xfrm>
          <a:off x="8942294" y="1466906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10" name="Text Box 15">
          <a:extLst>
            <a:ext uri="{FF2B5EF4-FFF2-40B4-BE49-F238E27FC236}">
              <a16:creationId xmlns:a16="http://schemas.microsoft.com/office/drawing/2014/main" id="{00000000-0008-0000-0800-00002A030000}"/>
            </a:ext>
          </a:extLst>
        </xdr:cNvPr>
        <xdr:cNvSpPr txBox="1">
          <a:spLocks noChangeArrowheads="1"/>
        </xdr:cNvSpPr>
      </xdr:nvSpPr>
      <xdr:spPr bwMode="auto">
        <a:xfrm>
          <a:off x="8942294" y="1466906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11" name="Text Box 15">
          <a:extLst>
            <a:ext uri="{FF2B5EF4-FFF2-40B4-BE49-F238E27FC236}">
              <a16:creationId xmlns:a16="http://schemas.microsoft.com/office/drawing/2014/main" id="{00000000-0008-0000-0800-00002B030000}"/>
            </a:ext>
          </a:extLst>
        </xdr:cNvPr>
        <xdr:cNvSpPr txBox="1">
          <a:spLocks noChangeArrowheads="1"/>
        </xdr:cNvSpPr>
      </xdr:nvSpPr>
      <xdr:spPr bwMode="auto">
        <a:xfrm>
          <a:off x="8942294" y="12942794"/>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12" name="Text Box 15">
          <a:extLst>
            <a:ext uri="{FF2B5EF4-FFF2-40B4-BE49-F238E27FC236}">
              <a16:creationId xmlns:a16="http://schemas.microsoft.com/office/drawing/2014/main" id="{00000000-0008-0000-0800-00002C030000}"/>
            </a:ext>
          </a:extLst>
        </xdr:cNvPr>
        <xdr:cNvSpPr txBox="1">
          <a:spLocks noChangeArrowheads="1"/>
        </xdr:cNvSpPr>
      </xdr:nvSpPr>
      <xdr:spPr bwMode="auto">
        <a:xfrm>
          <a:off x="8942294" y="12942794"/>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13" name="Text Box 15">
          <a:extLst>
            <a:ext uri="{FF2B5EF4-FFF2-40B4-BE49-F238E27FC236}">
              <a16:creationId xmlns:a16="http://schemas.microsoft.com/office/drawing/2014/main" id="{00000000-0008-0000-0800-00002D030000}"/>
            </a:ext>
          </a:extLst>
        </xdr:cNvPr>
        <xdr:cNvSpPr txBox="1">
          <a:spLocks noChangeArrowheads="1"/>
        </xdr:cNvSpPr>
      </xdr:nvSpPr>
      <xdr:spPr bwMode="auto">
        <a:xfrm>
          <a:off x="8942294" y="12942794"/>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14" name="Text Box 15">
          <a:extLst>
            <a:ext uri="{FF2B5EF4-FFF2-40B4-BE49-F238E27FC236}">
              <a16:creationId xmlns:a16="http://schemas.microsoft.com/office/drawing/2014/main" id="{00000000-0008-0000-0800-00002E030000}"/>
            </a:ext>
          </a:extLst>
        </xdr:cNvPr>
        <xdr:cNvSpPr txBox="1">
          <a:spLocks noChangeArrowheads="1"/>
        </xdr:cNvSpPr>
      </xdr:nvSpPr>
      <xdr:spPr bwMode="auto">
        <a:xfrm>
          <a:off x="8942294" y="12942794"/>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15" name="Text Box 15">
          <a:extLst>
            <a:ext uri="{FF2B5EF4-FFF2-40B4-BE49-F238E27FC236}">
              <a16:creationId xmlns:a16="http://schemas.microsoft.com/office/drawing/2014/main" id="{00000000-0008-0000-0800-00002F030000}"/>
            </a:ext>
          </a:extLst>
        </xdr:cNvPr>
        <xdr:cNvSpPr txBox="1">
          <a:spLocks noChangeArrowheads="1"/>
        </xdr:cNvSpPr>
      </xdr:nvSpPr>
      <xdr:spPr bwMode="auto">
        <a:xfrm>
          <a:off x="8942294" y="12942794"/>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16" name="Text Box 15">
          <a:extLst>
            <a:ext uri="{FF2B5EF4-FFF2-40B4-BE49-F238E27FC236}">
              <a16:creationId xmlns:a16="http://schemas.microsoft.com/office/drawing/2014/main" id="{00000000-0008-0000-0800-000030030000}"/>
            </a:ext>
          </a:extLst>
        </xdr:cNvPr>
        <xdr:cNvSpPr txBox="1">
          <a:spLocks noChangeArrowheads="1"/>
        </xdr:cNvSpPr>
      </xdr:nvSpPr>
      <xdr:spPr bwMode="auto">
        <a:xfrm>
          <a:off x="8942294" y="12942794"/>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17" name="Text Box 15">
          <a:extLst>
            <a:ext uri="{FF2B5EF4-FFF2-40B4-BE49-F238E27FC236}">
              <a16:creationId xmlns:a16="http://schemas.microsoft.com/office/drawing/2014/main" id="{00000000-0008-0000-0800-000031030000}"/>
            </a:ext>
          </a:extLst>
        </xdr:cNvPr>
        <xdr:cNvSpPr txBox="1">
          <a:spLocks noChangeArrowheads="1"/>
        </xdr:cNvSpPr>
      </xdr:nvSpPr>
      <xdr:spPr bwMode="auto">
        <a:xfrm>
          <a:off x="8942294" y="12942794"/>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18" name="Text Box 15">
          <a:extLst>
            <a:ext uri="{FF2B5EF4-FFF2-40B4-BE49-F238E27FC236}">
              <a16:creationId xmlns:a16="http://schemas.microsoft.com/office/drawing/2014/main" id="{00000000-0008-0000-0800-000032030000}"/>
            </a:ext>
          </a:extLst>
        </xdr:cNvPr>
        <xdr:cNvSpPr txBox="1">
          <a:spLocks noChangeArrowheads="1"/>
        </xdr:cNvSpPr>
      </xdr:nvSpPr>
      <xdr:spPr bwMode="auto">
        <a:xfrm>
          <a:off x="8942294" y="1344761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19" name="Text Box 15">
          <a:extLst>
            <a:ext uri="{FF2B5EF4-FFF2-40B4-BE49-F238E27FC236}">
              <a16:creationId xmlns:a16="http://schemas.microsoft.com/office/drawing/2014/main" id="{00000000-0008-0000-0800-000033030000}"/>
            </a:ext>
          </a:extLst>
        </xdr:cNvPr>
        <xdr:cNvSpPr txBox="1">
          <a:spLocks noChangeArrowheads="1"/>
        </xdr:cNvSpPr>
      </xdr:nvSpPr>
      <xdr:spPr bwMode="auto">
        <a:xfrm>
          <a:off x="8942294" y="1344761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20" name="Text Box 15">
          <a:extLst>
            <a:ext uri="{FF2B5EF4-FFF2-40B4-BE49-F238E27FC236}">
              <a16:creationId xmlns:a16="http://schemas.microsoft.com/office/drawing/2014/main" id="{00000000-0008-0000-0800-000034030000}"/>
            </a:ext>
          </a:extLst>
        </xdr:cNvPr>
        <xdr:cNvSpPr txBox="1">
          <a:spLocks noChangeArrowheads="1"/>
        </xdr:cNvSpPr>
      </xdr:nvSpPr>
      <xdr:spPr bwMode="auto">
        <a:xfrm>
          <a:off x="8942294" y="1344761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21" name="Text Box 15">
          <a:extLst>
            <a:ext uri="{FF2B5EF4-FFF2-40B4-BE49-F238E27FC236}">
              <a16:creationId xmlns:a16="http://schemas.microsoft.com/office/drawing/2014/main" id="{00000000-0008-0000-0800-000035030000}"/>
            </a:ext>
          </a:extLst>
        </xdr:cNvPr>
        <xdr:cNvSpPr txBox="1">
          <a:spLocks noChangeArrowheads="1"/>
        </xdr:cNvSpPr>
      </xdr:nvSpPr>
      <xdr:spPr bwMode="auto">
        <a:xfrm>
          <a:off x="8942294" y="1344761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22" name="Text Box 15">
          <a:extLst>
            <a:ext uri="{FF2B5EF4-FFF2-40B4-BE49-F238E27FC236}">
              <a16:creationId xmlns:a16="http://schemas.microsoft.com/office/drawing/2014/main" id="{00000000-0008-0000-0800-000036030000}"/>
            </a:ext>
          </a:extLst>
        </xdr:cNvPr>
        <xdr:cNvSpPr txBox="1">
          <a:spLocks noChangeArrowheads="1"/>
        </xdr:cNvSpPr>
      </xdr:nvSpPr>
      <xdr:spPr bwMode="auto">
        <a:xfrm>
          <a:off x="8942294" y="1344761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23" name="Text Box 15">
          <a:extLst>
            <a:ext uri="{FF2B5EF4-FFF2-40B4-BE49-F238E27FC236}">
              <a16:creationId xmlns:a16="http://schemas.microsoft.com/office/drawing/2014/main" id="{00000000-0008-0000-0800-000037030000}"/>
            </a:ext>
          </a:extLst>
        </xdr:cNvPr>
        <xdr:cNvSpPr txBox="1">
          <a:spLocks noChangeArrowheads="1"/>
        </xdr:cNvSpPr>
      </xdr:nvSpPr>
      <xdr:spPr bwMode="auto">
        <a:xfrm>
          <a:off x="8942294" y="1344761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24" name="Text Box 15">
          <a:extLst>
            <a:ext uri="{FF2B5EF4-FFF2-40B4-BE49-F238E27FC236}">
              <a16:creationId xmlns:a16="http://schemas.microsoft.com/office/drawing/2014/main" id="{00000000-0008-0000-0800-000038030000}"/>
            </a:ext>
          </a:extLst>
        </xdr:cNvPr>
        <xdr:cNvSpPr txBox="1">
          <a:spLocks noChangeArrowheads="1"/>
        </xdr:cNvSpPr>
      </xdr:nvSpPr>
      <xdr:spPr bwMode="auto">
        <a:xfrm>
          <a:off x="8942294" y="1416423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25" name="Text Box 15">
          <a:extLst>
            <a:ext uri="{FF2B5EF4-FFF2-40B4-BE49-F238E27FC236}">
              <a16:creationId xmlns:a16="http://schemas.microsoft.com/office/drawing/2014/main" id="{00000000-0008-0000-0800-000039030000}"/>
            </a:ext>
          </a:extLst>
        </xdr:cNvPr>
        <xdr:cNvSpPr txBox="1">
          <a:spLocks noChangeArrowheads="1"/>
        </xdr:cNvSpPr>
      </xdr:nvSpPr>
      <xdr:spPr bwMode="auto">
        <a:xfrm>
          <a:off x="8942294" y="1416423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26" name="Text Box 15">
          <a:extLst>
            <a:ext uri="{FF2B5EF4-FFF2-40B4-BE49-F238E27FC236}">
              <a16:creationId xmlns:a16="http://schemas.microsoft.com/office/drawing/2014/main" id="{00000000-0008-0000-0800-00003A030000}"/>
            </a:ext>
          </a:extLst>
        </xdr:cNvPr>
        <xdr:cNvSpPr txBox="1">
          <a:spLocks noChangeArrowheads="1"/>
        </xdr:cNvSpPr>
      </xdr:nvSpPr>
      <xdr:spPr bwMode="auto">
        <a:xfrm>
          <a:off x="8942294" y="1416423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27" name="Text Box 15">
          <a:extLst>
            <a:ext uri="{FF2B5EF4-FFF2-40B4-BE49-F238E27FC236}">
              <a16:creationId xmlns:a16="http://schemas.microsoft.com/office/drawing/2014/main" id="{00000000-0008-0000-0800-00003B030000}"/>
            </a:ext>
          </a:extLst>
        </xdr:cNvPr>
        <xdr:cNvSpPr txBox="1">
          <a:spLocks noChangeArrowheads="1"/>
        </xdr:cNvSpPr>
      </xdr:nvSpPr>
      <xdr:spPr bwMode="auto">
        <a:xfrm>
          <a:off x="8942294" y="1416423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28" name="Text Box 15">
          <a:extLst>
            <a:ext uri="{FF2B5EF4-FFF2-40B4-BE49-F238E27FC236}">
              <a16:creationId xmlns:a16="http://schemas.microsoft.com/office/drawing/2014/main" id="{00000000-0008-0000-0800-00003C030000}"/>
            </a:ext>
          </a:extLst>
        </xdr:cNvPr>
        <xdr:cNvSpPr txBox="1">
          <a:spLocks noChangeArrowheads="1"/>
        </xdr:cNvSpPr>
      </xdr:nvSpPr>
      <xdr:spPr bwMode="auto">
        <a:xfrm>
          <a:off x="8942294" y="1416423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29" name="Text Box 15">
          <a:extLst>
            <a:ext uri="{FF2B5EF4-FFF2-40B4-BE49-F238E27FC236}">
              <a16:creationId xmlns:a16="http://schemas.microsoft.com/office/drawing/2014/main" id="{00000000-0008-0000-0800-00003D030000}"/>
            </a:ext>
          </a:extLst>
        </xdr:cNvPr>
        <xdr:cNvSpPr txBox="1">
          <a:spLocks noChangeArrowheads="1"/>
        </xdr:cNvSpPr>
      </xdr:nvSpPr>
      <xdr:spPr bwMode="auto">
        <a:xfrm>
          <a:off x="8942294" y="1416423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30" name="Text Box 15">
          <a:extLst>
            <a:ext uri="{FF2B5EF4-FFF2-40B4-BE49-F238E27FC236}">
              <a16:creationId xmlns:a16="http://schemas.microsoft.com/office/drawing/2014/main" id="{00000000-0008-0000-0800-00003E030000}"/>
            </a:ext>
          </a:extLst>
        </xdr:cNvPr>
        <xdr:cNvSpPr txBox="1">
          <a:spLocks noChangeArrowheads="1"/>
        </xdr:cNvSpPr>
      </xdr:nvSpPr>
      <xdr:spPr bwMode="auto">
        <a:xfrm>
          <a:off x="8942294" y="1416423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31" name="Text Box 15">
          <a:extLst>
            <a:ext uri="{FF2B5EF4-FFF2-40B4-BE49-F238E27FC236}">
              <a16:creationId xmlns:a16="http://schemas.microsoft.com/office/drawing/2014/main" id="{00000000-0008-0000-0800-00003F030000}"/>
            </a:ext>
          </a:extLst>
        </xdr:cNvPr>
        <xdr:cNvSpPr txBox="1">
          <a:spLocks noChangeArrowheads="1"/>
        </xdr:cNvSpPr>
      </xdr:nvSpPr>
      <xdr:spPr bwMode="auto">
        <a:xfrm>
          <a:off x="8942294" y="1466906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32" name="Text Box 15">
          <a:extLst>
            <a:ext uri="{FF2B5EF4-FFF2-40B4-BE49-F238E27FC236}">
              <a16:creationId xmlns:a16="http://schemas.microsoft.com/office/drawing/2014/main" id="{00000000-0008-0000-0800-000040030000}"/>
            </a:ext>
          </a:extLst>
        </xdr:cNvPr>
        <xdr:cNvSpPr txBox="1">
          <a:spLocks noChangeArrowheads="1"/>
        </xdr:cNvSpPr>
      </xdr:nvSpPr>
      <xdr:spPr bwMode="auto">
        <a:xfrm>
          <a:off x="8942294" y="1466906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33" name="Text Box 15">
          <a:extLst>
            <a:ext uri="{FF2B5EF4-FFF2-40B4-BE49-F238E27FC236}">
              <a16:creationId xmlns:a16="http://schemas.microsoft.com/office/drawing/2014/main" id="{00000000-0008-0000-0800-000041030000}"/>
            </a:ext>
          </a:extLst>
        </xdr:cNvPr>
        <xdr:cNvSpPr txBox="1">
          <a:spLocks noChangeArrowheads="1"/>
        </xdr:cNvSpPr>
      </xdr:nvSpPr>
      <xdr:spPr bwMode="auto">
        <a:xfrm>
          <a:off x="8942294" y="1466906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34" name="Text Box 15">
          <a:extLst>
            <a:ext uri="{FF2B5EF4-FFF2-40B4-BE49-F238E27FC236}">
              <a16:creationId xmlns:a16="http://schemas.microsoft.com/office/drawing/2014/main" id="{00000000-0008-0000-0800-000042030000}"/>
            </a:ext>
          </a:extLst>
        </xdr:cNvPr>
        <xdr:cNvSpPr txBox="1">
          <a:spLocks noChangeArrowheads="1"/>
        </xdr:cNvSpPr>
      </xdr:nvSpPr>
      <xdr:spPr bwMode="auto">
        <a:xfrm>
          <a:off x="8942294" y="1466906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10</xdr:row>
      <xdr:rowOff>0</xdr:rowOff>
    </xdr:from>
    <xdr:ext cx="95250" cy="171450"/>
    <xdr:sp macro="" textlink="">
      <xdr:nvSpPr>
        <xdr:cNvPr id="836" name="Text Box 16">
          <a:extLst>
            <a:ext uri="{FF2B5EF4-FFF2-40B4-BE49-F238E27FC236}">
              <a16:creationId xmlns:a16="http://schemas.microsoft.com/office/drawing/2014/main" id="{FDE59AE3-B891-4E3A-96C1-3FD0B9A3AEC4}"/>
            </a:ext>
          </a:extLst>
        </xdr:cNvPr>
        <xdr:cNvSpPr txBox="1">
          <a:spLocks noChangeArrowheads="1"/>
        </xdr:cNvSpPr>
      </xdr:nvSpPr>
      <xdr:spPr bwMode="auto">
        <a:xfrm>
          <a:off x="6655254" y="39551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10</xdr:row>
      <xdr:rowOff>0</xdr:rowOff>
    </xdr:from>
    <xdr:ext cx="95250" cy="171450"/>
    <xdr:sp macro="" textlink="">
      <xdr:nvSpPr>
        <xdr:cNvPr id="837" name="Text Box 17">
          <a:extLst>
            <a:ext uri="{FF2B5EF4-FFF2-40B4-BE49-F238E27FC236}">
              <a16:creationId xmlns:a16="http://schemas.microsoft.com/office/drawing/2014/main" id="{C5D4FF63-D4E3-40BE-B327-2AFBDA2D5BAF}"/>
            </a:ext>
          </a:extLst>
        </xdr:cNvPr>
        <xdr:cNvSpPr txBox="1">
          <a:spLocks noChangeArrowheads="1"/>
        </xdr:cNvSpPr>
      </xdr:nvSpPr>
      <xdr:spPr bwMode="auto">
        <a:xfrm>
          <a:off x="6655254" y="39551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10</xdr:row>
      <xdr:rowOff>0</xdr:rowOff>
    </xdr:from>
    <xdr:ext cx="95250" cy="171450"/>
    <xdr:sp macro="" textlink="">
      <xdr:nvSpPr>
        <xdr:cNvPr id="838" name="Text Box 18">
          <a:extLst>
            <a:ext uri="{FF2B5EF4-FFF2-40B4-BE49-F238E27FC236}">
              <a16:creationId xmlns:a16="http://schemas.microsoft.com/office/drawing/2014/main" id="{C1999948-DA08-439D-9857-6BCCA0AF0483}"/>
            </a:ext>
          </a:extLst>
        </xdr:cNvPr>
        <xdr:cNvSpPr txBox="1">
          <a:spLocks noChangeArrowheads="1"/>
        </xdr:cNvSpPr>
      </xdr:nvSpPr>
      <xdr:spPr bwMode="auto">
        <a:xfrm>
          <a:off x="6655254" y="39551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10</xdr:row>
      <xdr:rowOff>0</xdr:rowOff>
    </xdr:from>
    <xdr:ext cx="95250" cy="171450"/>
    <xdr:sp macro="" textlink="">
      <xdr:nvSpPr>
        <xdr:cNvPr id="839" name="Text Box 19">
          <a:extLst>
            <a:ext uri="{FF2B5EF4-FFF2-40B4-BE49-F238E27FC236}">
              <a16:creationId xmlns:a16="http://schemas.microsoft.com/office/drawing/2014/main" id="{54F439E5-B9A8-46CC-80D8-540B4091A50E}"/>
            </a:ext>
          </a:extLst>
        </xdr:cNvPr>
        <xdr:cNvSpPr txBox="1">
          <a:spLocks noChangeArrowheads="1"/>
        </xdr:cNvSpPr>
      </xdr:nvSpPr>
      <xdr:spPr bwMode="auto">
        <a:xfrm>
          <a:off x="6655254" y="39551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41" name="Text Box 15">
          <a:extLst>
            <a:ext uri="{FF2B5EF4-FFF2-40B4-BE49-F238E27FC236}">
              <a16:creationId xmlns:a16="http://schemas.microsoft.com/office/drawing/2014/main" id="{691E7CF6-19B5-4BFE-9485-6AFC2DE6B57F}"/>
            </a:ext>
          </a:extLst>
        </xdr:cNvPr>
        <xdr:cNvSpPr txBox="1">
          <a:spLocks noChangeArrowheads="1"/>
        </xdr:cNvSpPr>
      </xdr:nvSpPr>
      <xdr:spPr bwMode="auto">
        <a:xfrm>
          <a:off x="6655254" y="5031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42" name="Text Box 15">
          <a:extLst>
            <a:ext uri="{FF2B5EF4-FFF2-40B4-BE49-F238E27FC236}">
              <a16:creationId xmlns:a16="http://schemas.microsoft.com/office/drawing/2014/main" id="{E14CEE29-1BA5-4940-A1EC-3A26F3C33B6C}"/>
            </a:ext>
          </a:extLst>
        </xdr:cNvPr>
        <xdr:cNvSpPr txBox="1">
          <a:spLocks noChangeArrowheads="1"/>
        </xdr:cNvSpPr>
      </xdr:nvSpPr>
      <xdr:spPr bwMode="auto">
        <a:xfrm>
          <a:off x="6655254" y="5221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43" name="Text Box 15">
          <a:extLst>
            <a:ext uri="{FF2B5EF4-FFF2-40B4-BE49-F238E27FC236}">
              <a16:creationId xmlns:a16="http://schemas.microsoft.com/office/drawing/2014/main" id="{EE979E06-0568-40A1-9FE4-8239C5541ABC}"/>
            </a:ext>
          </a:extLst>
        </xdr:cNvPr>
        <xdr:cNvSpPr txBox="1">
          <a:spLocks noChangeArrowheads="1"/>
        </xdr:cNvSpPr>
      </xdr:nvSpPr>
      <xdr:spPr bwMode="auto">
        <a:xfrm>
          <a:off x="6655254" y="5221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44" name="Text Box 15">
          <a:extLst>
            <a:ext uri="{FF2B5EF4-FFF2-40B4-BE49-F238E27FC236}">
              <a16:creationId xmlns:a16="http://schemas.microsoft.com/office/drawing/2014/main" id="{E43A03EA-6D9A-448B-A494-1857B15772B5}"/>
            </a:ext>
          </a:extLst>
        </xdr:cNvPr>
        <xdr:cNvSpPr txBox="1">
          <a:spLocks noChangeArrowheads="1"/>
        </xdr:cNvSpPr>
      </xdr:nvSpPr>
      <xdr:spPr bwMode="auto">
        <a:xfrm>
          <a:off x="6655254" y="5412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45" name="Text Box 15">
          <a:extLst>
            <a:ext uri="{FF2B5EF4-FFF2-40B4-BE49-F238E27FC236}">
              <a16:creationId xmlns:a16="http://schemas.microsoft.com/office/drawing/2014/main" id="{AFC7E511-3141-4D1C-A69F-4C7029A6CCEF}"/>
            </a:ext>
          </a:extLst>
        </xdr:cNvPr>
        <xdr:cNvSpPr txBox="1">
          <a:spLocks noChangeArrowheads="1"/>
        </xdr:cNvSpPr>
      </xdr:nvSpPr>
      <xdr:spPr bwMode="auto">
        <a:xfrm>
          <a:off x="6655254" y="5412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46" name="Text Box 15">
          <a:extLst>
            <a:ext uri="{FF2B5EF4-FFF2-40B4-BE49-F238E27FC236}">
              <a16:creationId xmlns:a16="http://schemas.microsoft.com/office/drawing/2014/main" id="{F11743A4-E593-4DFE-97A3-66AA753921A2}"/>
            </a:ext>
          </a:extLst>
        </xdr:cNvPr>
        <xdr:cNvSpPr txBox="1">
          <a:spLocks noChangeArrowheads="1"/>
        </xdr:cNvSpPr>
      </xdr:nvSpPr>
      <xdr:spPr bwMode="auto">
        <a:xfrm>
          <a:off x="6655254" y="5602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47" name="Text Box 15">
          <a:extLst>
            <a:ext uri="{FF2B5EF4-FFF2-40B4-BE49-F238E27FC236}">
              <a16:creationId xmlns:a16="http://schemas.microsoft.com/office/drawing/2014/main" id="{33048C28-6730-4175-B6A0-4BD96F947BCC}"/>
            </a:ext>
          </a:extLst>
        </xdr:cNvPr>
        <xdr:cNvSpPr txBox="1">
          <a:spLocks noChangeArrowheads="1"/>
        </xdr:cNvSpPr>
      </xdr:nvSpPr>
      <xdr:spPr bwMode="auto">
        <a:xfrm>
          <a:off x="6655254" y="5602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48" name="Text Box 15">
          <a:extLst>
            <a:ext uri="{FF2B5EF4-FFF2-40B4-BE49-F238E27FC236}">
              <a16:creationId xmlns:a16="http://schemas.microsoft.com/office/drawing/2014/main" id="{9186363C-28D6-4B17-AB15-6FF218E845FC}"/>
            </a:ext>
          </a:extLst>
        </xdr:cNvPr>
        <xdr:cNvSpPr txBox="1">
          <a:spLocks noChangeArrowheads="1"/>
        </xdr:cNvSpPr>
      </xdr:nvSpPr>
      <xdr:spPr bwMode="auto">
        <a:xfrm>
          <a:off x="6655254" y="5606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49" name="Text Box 15">
          <a:extLst>
            <a:ext uri="{FF2B5EF4-FFF2-40B4-BE49-F238E27FC236}">
              <a16:creationId xmlns:a16="http://schemas.microsoft.com/office/drawing/2014/main" id="{00DA3DEA-13CA-46D1-8E50-2F4460BE32B3}"/>
            </a:ext>
          </a:extLst>
        </xdr:cNvPr>
        <xdr:cNvSpPr txBox="1">
          <a:spLocks noChangeArrowheads="1"/>
        </xdr:cNvSpPr>
      </xdr:nvSpPr>
      <xdr:spPr bwMode="auto">
        <a:xfrm>
          <a:off x="6655254" y="5606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50" name="Text Box 15">
          <a:extLst>
            <a:ext uri="{FF2B5EF4-FFF2-40B4-BE49-F238E27FC236}">
              <a16:creationId xmlns:a16="http://schemas.microsoft.com/office/drawing/2014/main" id="{AC767F64-1744-4A84-A7C9-1B1EC287F950}"/>
            </a:ext>
          </a:extLst>
        </xdr:cNvPr>
        <xdr:cNvSpPr txBox="1">
          <a:spLocks noChangeArrowheads="1"/>
        </xdr:cNvSpPr>
      </xdr:nvSpPr>
      <xdr:spPr bwMode="auto">
        <a:xfrm>
          <a:off x="6655254" y="5606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51" name="Text Box 15">
          <a:extLst>
            <a:ext uri="{FF2B5EF4-FFF2-40B4-BE49-F238E27FC236}">
              <a16:creationId xmlns:a16="http://schemas.microsoft.com/office/drawing/2014/main" id="{DCE21828-4020-4402-9E9C-7145128DE02B}"/>
            </a:ext>
          </a:extLst>
        </xdr:cNvPr>
        <xdr:cNvSpPr txBox="1">
          <a:spLocks noChangeArrowheads="1"/>
        </xdr:cNvSpPr>
      </xdr:nvSpPr>
      <xdr:spPr bwMode="auto">
        <a:xfrm>
          <a:off x="6655254" y="5606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52" name="Text Box 15">
          <a:extLst>
            <a:ext uri="{FF2B5EF4-FFF2-40B4-BE49-F238E27FC236}">
              <a16:creationId xmlns:a16="http://schemas.microsoft.com/office/drawing/2014/main" id="{668ADA94-7A35-45C1-935D-249B38046969}"/>
            </a:ext>
          </a:extLst>
        </xdr:cNvPr>
        <xdr:cNvSpPr txBox="1">
          <a:spLocks noChangeArrowheads="1"/>
        </xdr:cNvSpPr>
      </xdr:nvSpPr>
      <xdr:spPr bwMode="auto">
        <a:xfrm>
          <a:off x="6655254" y="5606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53" name="Text Box 15">
          <a:extLst>
            <a:ext uri="{FF2B5EF4-FFF2-40B4-BE49-F238E27FC236}">
              <a16:creationId xmlns:a16="http://schemas.microsoft.com/office/drawing/2014/main" id="{F30CEF02-F038-4BDB-8144-90DB95B34931}"/>
            </a:ext>
          </a:extLst>
        </xdr:cNvPr>
        <xdr:cNvSpPr txBox="1">
          <a:spLocks noChangeArrowheads="1"/>
        </xdr:cNvSpPr>
      </xdr:nvSpPr>
      <xdr:spPr bwMode="auto">
        <a:xfrm>
          <a:off x="6655254" y="5606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54" name="Text Box 15">
          <a:extLst>
            <a:ext uri="{FF2B5EF4-FFF2-40B4-BE49-F238E27FC236}">
              <a16:creationId xmlns:a16="http://schemas.microsoft.com/office/drawing/2014/main" id="{E1BED205-4C9D-4350-9228-67B0EF103AA3}"/>
            </a:ext>
          </a:extLst>
        </xdr:cNvPr>
        <xdr:cNvSpPr txBox="1">
          <a:spLocks noChangeArrowheads="1"/>
        </xdr:cNvSpPr>
      </xdr:nvSpPr>
      <xdr:spPr bwMode="auto">
        <a:xfrm>
          <a:off x="6655254" y="5606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855" name="Text Box 16">
          <a:extLst>
            <a:ext uri="{FF2B5EF4-FFF2-40B4-BE49-F238E27FC236}">
              <a16:creationId xmlns:a16="http://schemas.microsoft.com/office/drawing/2014/main" id="{3756099E-0B3A-4580-A693-CB268E8A2A43}"/>
            </a:ext>
          </a:extLst>
        </xdr:cNvPr>
        <xdr:cNvSpPr txBox="1">
          <a:spLocks noChangeArrowheads="1"/>
        </xdr:cNvSpPr>
      </xdr:nvSpPr>
      <xdr:spPr bwMode="auto">
        <a:xfrm>
          <a:off x="6655254" y="4308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856" name="Text Box 17">
          <a:extLst>
            <a:ext uri="{FF2B5EF4-FFF2-40B4-BE49-F238E27FC236}">
              <a16:creationId xmlns:a16="http://schemas.microsoft.com/office/drawing/2014/main" id="{193F99BC-A28B-417D-B64B-D846ADDADA04}"/>
            </a:ext>
          </a:extLst>
        </xdr:cNvPr>
        <xdr:cNvSpPr txBox="1">
          <a:spLocks noChangeArrowheads="1"/>
        </xdr:cNvSpPr>
      </xdr:nvSpPr>
      <xdr:spPr bwMode="auto">
        <a:xfrm>
          <a:off x="6655254" y="4308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857" name="Text Box 18">
          <a:extLst>
            <a:ext uri="{FF2B5EF4-FFF2-40B4-BE49-F238E27FC236}">
              <a16:creationId xmlns:a16="http://schemas.microsoft.com/office/drawing/2014/main" id="{4E1EED1C-3614-48BD-92AC-241B93FF81F1}"/>
            </a:ext>
          </a:extLst>
        </xdr:cNvPr>
        <xdr:cNvSpPr txBox="1">
          <a:spLocks noChangeArrowheads="1"/>
        </xdr:cNvSpPr>
      </xdr:nvSpPr>
      <xdr:spPr bwMode="auto">
        <a:xfrm>
          <a:off x="6655254" y="4308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858" name="Text Box 19">
          <a:extLst>
            <a:ext uri="{FF2B5EF4-FFF2-40B4-BE49-F238E27FC236}">
              <a16:creationId xmlns:a16="http://schemas.microsoft.com/office/drawing/2014/main" id="{3F92A17F-0D59-4870-ADE9-A0EF3D1543DF}"/>
            </a:ext>
          </a:extLst>
        </xdr:cNvPr>
        <xdr:cNvSpPr txBox="1">
          <a:spLocks noChangeArrowheads="1"/>
        </xdr:cNvSpPr>
      </xdr:nvSpPr>
      <xdr:spPr bwMode="auto">
        <a:xfrm>
          <a:off x="6655254" y="4308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59" name="Text Box 15">
          <a:extLst>
            <a:ext uri="{FF2B5EF4-FFF2-40B4-BE49-F238E27FC236}">
              <a16:creationId xmlns:a16="http://schemas.microsoft.com/office/drawing/2014/main" id="{4752736A-A4E6-4BF8-B8F4-77F1152A31C5}"/>
            </a:ext>
          </a:extLst>
        </xdr:cNvPr>
        <xdr:cNvSpPr txBox="1">
          <a:spLocks noChangeArrowheads="1"/>
        </xdr:cNvSpPr>
      </xdr:nvSpPr>
      <xdr:spPr bwMode="auto">
        <a:xfrm>
          <a:off x="6655254" y="4813754"/>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860" name="Text Box 16">
          <a:extLst>
            <a:ext uri="{FF2B5EF4-FFF2-40B4-BE49-F238E27FC236}">
              <a16:creationId xmlns:a16="http://schemas.microsoft.com/office/drawing/2014/main" id="{80BFC7DE-0E64-4E16-84F2-518C64D7ACE0}"/>
            </a:ext>
          </a:extLst>
        </xdr:cNvPr>
        <xdr:cNvSpPr txBox="1">
          <a:spLocks noChangeArrowheads="1"/>
        </xdr:cNvSpPr>
      </xdr:nvSpPr>
      <xdr:spPr bwMode="auto">
        <a:xfrm>
          <a:off x="6655254" y="48441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861" name="Text Box 17">
          <a:extLst>
            <a:ext uri="{FF2B5EF4-FFF2-40B4-BE49-F238E27FC236}">
              <a16:creationId xmlns:a16="http://schemas.microsoft.com/office/drawing/2014/main" id="{99A154F8-1E23-4617-97DE-1D72D97142C2}"/>
            </a:ext>
          </a:extLst>
        </xdr:cNvPr>
        <xdr:cNvSpPr txBox="1">
          <a:spLocks noChangeArrowheads="1"/>
        </xdr:cNvSpPr>
      </xdr:nvSpPr>
      <xdr:spPr bwMode="auto">
        <a:xfrm>
          <a:off x="6655254" y="48441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862" name="Text Box 18">
          <a:extLst>
            <a:ext uri="{FF2B5EF4-FFF2-40B4-BE49-F238E27FC236}">
              <a16:creationId xmlns:a16="http://schemas.microsoft.com/office/drawing/2014/main" id="{01E76A04-73BE-4747-8728-4C1D87372135}"/>
            </a:ext>
          </a:extLst>
        </xdr:cNvPr>
        <xdr:cNvSpPr txBox="1">
          <a:spLocks noChangeArrowheads="1"/>
        </xdr:cNvSpPr>
      </xdr:nvSpPr>
      <xdr:spPr bwMode="auto">
        <a:xfrm>
          <a:off x="6655254" y="48441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863" name="Text Box 19">
          <a:extLst>
            <a:ext uri="{FF2B5EF4-FFF2-40B4-BE49-F238E27FC236}">
              <a16:creationId xmlns:a16="http://schemas.microsoft.com/office/drawing/2014/main" id="{EC95AC13-5814-4D62-96AE-C2737285380E}"/>
            </a:ext>
          </a:extLst>
        </xdr:cNvPr>
        <xdr:cNvSpPr txBox="1">
          <a:spLocks noChangeArrowheads="1"/>
        </xdr:cNvSpPr>
      </xdr:nvSpPr>
      <xdr:spPr bwMode="auto">
        <a:xfrm>
          <a:off x="6655254" y="48441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64" name="Text Box 15">
          <a:extLst>
            <a:ext uri="{FF2B5EF4-FFF2-40B4-BE49-F238E27FC236}">
              <a16:creationId xmlns:a16="http://schemas.microsoft.com/office/drawing/2014/main" id="{A018EE73-DA9D-4377-8FB9-22AAC68CA46B}"/>
            </a:ext>
          </a:extLst>
        </xdr:cNvPr>
        <xdr:cNvSpPr txBox="1">
          <a:spLocks noChangeArrowheads="1"/>
        </xdr:cNvSpPr>
      </xdr:nvSpPr>
      <xdr:spPr bwMode="auto">
        <a:xfrm>
          <a:off x="6655254" y="5031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65" name="Text Box 15">
          <a:extLst>
            <a:ext uri="{FF2B5EF4-FFF2-40B4-BE49-F238E27FC236}">
              <a16:creationId xmlns:a16="http://schemas.microsoft.com/office/drawing/2014/main" id="{C02E1291-C7C6-4D3E-A4E6-A8DEF13BCFAE}"/>
            </a:ext>
          </a:extLst>
        </xdr:cNvPr>
        <xdr:cNvSpPr txBox="1">
          <a:spLocks noChangeArrowheads="1"/>
        </xdr:cNvSpPr>
      </xdr:nvSpPr>
      <xdr:spPr bwMode="auto">
        <a:xfrm>
          <a:off x="6655254" y="5793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66" name="Text Box 15">
          <a:extLst>
            <a:ext uri="{FF2B5EF4-FFF2-40B4-BE49-F238E27FC236}">
              <a16:creationId xmlns:a16="http://schemas.microsoft.com/office/drawing/2014/main" id="{A22CA2AE-D619-44B7-9069-3B58B99E3A2F}"/>
            </a:ext>
          </a:extLst>
        </xdr:cNvPr>
        <xdr:cNvSpPr txBox="1">
          <a:spLocks noChangeArrowheads="1"/>
        </xdr:cNvSpPr>
      </xdr:nvSpPr>
      <xdr:spPr bwMode="auto">
        <a:xfrm>
          <a:off x="6655254" y="5793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67" name="Text Box 15">
          <a:extLst>
            <a:ext uri="{FF2B5EF4-FFF2-40B4-BE49-F238E27FC236}">
              <a16:creationId xmlns:a16="http://schemas.microsoft.com/office/drawing/2014/main" id="{5BF285FA-258A-4649-818D-C7CABB5DE9D7}"/>
            </a:ext>
          </a:extLst>
        </xdr:cNvPr>
        <xdr:cNvSpPr txBox="1">
          <a:spLocks noChangeArrowheads="1"/>
        </xdr:cNvSpPr>
      </xdr:nvSpPr>
      <xdr:spPr bwMode="auto">
        <a:xfrm>
          <a:off x="6655254" y="5796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68" name="Text Box 15">
          <a:extLst>
            <a:ext uri="{FF2B5EF4-FFF2-40B4-BE49-F238E27FC236}">
              <a16:creationId xmlns:a16="http://schemas.microsoft.com/office/drawing/2014/main" id="{34D7B05C-B83F-474D-8C4A-FC8E06838266}"/>
            </a:ext>
          </a:extLst>
        </xdr:cNvPr>
        <xdr:cNvSpPr txBox="1">
          <a:spLocks noChangeArrowheads="1"/>
        </xdr:cNvSpPr>
      </xdr:nvSpPr>
      <xdr:spPr bwMode="auto">
        <a:xfrm>
          <a:off x="6655254" y="5796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69" name="Text Box 15">
          <a:extLst>
            <a:ext uri="{FF2B5EF4-FFF2-40B4-BE49-F238E27FC236}">
              <a16:creationId xmlns:a16="http://schemas.microsoft.com/office/drawing/2014/main" id="{181BB5E6-A5DE-439A-BDAD-B513BC66F917}"/>
            </a:ext>
          </a:extLst>
        </xdr:cNvPr>
        <xdr:cNvSpPr txBox="1">
          <a:spLocks noChangeArrowheads="1"/>
        </xdr:cNvSpPr>
      </xdr:nvSpPr>
      <xdr:spPr bwMode="auto">
        <a:xfrm>
          <a:off x="6655254" y="5796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70" name="Text Box 15">
          <a:extLst>
            <a:ext uri="{FF2B5EF4-FFF2-40B4-BE49-F238E27FC236}">
              <a16:creationId xmlns:a16="http://schemas.microsoft.com/office/drawing/2014/main" id="{8E46A33B-7E95-4959-BE22-536858BCEA4B}"/>
            </a:ext>
          </a:extLst>
        </xdr:cNvPr>
        <xdr:cNvSpPr txBox="1">
          <a:spLocks noChangeArrowheads="1"/>
        </xdr:cNvSpPr>
      </xdr:nvSpPr>
      <xdr:spPr bwMode="auto">
        <a:xfrm>
          <a:off x="6655254" y="5796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71" name="Text Box 15">
          <a:extLst>
            <a:ext uri="{FF2B5EF4-FFF2-40B4-BE49-F238E27FC236}">
              <a16:creationId xmlns:a16="http://schemas.microsoft.com/office/drawing/2014/main" id="{ADE16B06-E0EB-4495-AF79-3700F5BCFB00}"/>
            </a:ext>
          </a:extLst>
        </xdr:cNvPr>
        <xdr:cNvSpPr txBox="1">
          <a:spLocks noChangeArrowheads="1"/>
        </xdr:cNvSpPr>
      </xdr:nvSpPr>
      <xdr:spPr bwMode="auto">
        <a:xfrm>
          <a:off x="6655254" y="5796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72" name="Text Box 15">
          <a:extLst>
            <a:ext uri="{FF2B5EF4-FFF2-40B4-BE49-F238E27FC236}">
              <a16:creationId xmlns:a16="http://schemas.microsoft.com/office/drawing/2014/main" id="{09BAA5E0-9302-435E-9516-294AA2D338C3}"/>
            </a:ext>
          </a:extLst>
        </xdr:cNvPr>
        <xdr:cNvSpPr txBox="1">
          <a:spLocks noChangeArrowheads="1"/>
        </xdr:cNvSpPr>
      </xdr:nvSpPr>
      <xdr:spPr bwMode="auto">
        <a:xfrm>
          <a:off x="6655254" y="5796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73" name="Text Box 15">
          <a:extLst>
            <a:ext uri="{FF2B5EF4-FFF2-40B4-BE49-F238E27FC236}">
              <a16:creationId xmlns:a16="http://schemas.microsoft.com/office/drawing/2014/main" id="{3DF8069B-482B-4372-9A3F-67A29DB39505}"/>
            </a:ext>
          </a:extLst>
        </xdr:cNvPr>
        <xdr:cNvSpPr txBox="1">
          <a:spLocks noChangeArrowheads="1"/>
        </xdr:cNvSpPr>
      </xdr:nvSpPr>
      <xdr:spPr bwMode="auto">
        <a:xfrm>
          <a:off x="6655254" y="5796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74" name="Text Box 15">
          <a:extLst>
            <a:ext uri="{FF2B5EF4-FFF2-40B4-BE49-F238E27FC236}">
              <a16:creationId xmlns:a16="http://schemas.microsoft.com/office/drawing/2014/main" id="{EB0B5F15-E02D-4FA0-9C23-0973C44AB917}"/>
            </a:ext>
          </a:extLst>
        </xdr:cNvPr>
        <xdr:cNvSpPr txBox="1">
          <a:spLocks noChangeArrowheads="1"/>
        </xdr:cNvSpPr>
      </xdr:nvSpPr>
      <xdr:spPr bwMode="auto">
        <a:xfrm>
          <a:off x="6655254" y="5983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75" name="Text Box 15">
          <a:extLst>
            <a:ext uri="{FF2B5EF4-FFF2-40B4-BE49-F238E27FC236}">
              <a16:creationId xmlns:a16="http://schemas.microsoft.com/office/drawing/2014/main" id="{75BE8616-08AA-45F4-99D7-19B8E09C456E}"/>
            </a:ext>
          </a:extLst>
        </xdr:cNvPr>
        <xdr:cNvSpPr txBox="1">
          <a:spLocks noChangeArrowheads="1"/>
        </xdr:cNvSpPr>
      </xdr:nvSpPr>
      <xdr:spPr bwMode="auto">
        <a:xfrm>
          <a:off x="6655254" y="5983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76" name="Text Box 15">
          <a:extLst>
            <a:ext uri="{FF2B5EF4-FFF2-40B4-BE49-F238E27FC236}">
              <a16:creationId xmlns:a16="http://schemas.microsoft.com/office/drawing/2014/main" id="{6077509C-6532-4FBC-AA3F-7CDBD98117DB}"/>
            </a:ext>
          </a:extLst>
        </xdr:cNvPr>
        <xdr:cNvSpPr txBox="1">
          <a:spLocks noChangeArrowheads="1"/>
        </xdr:cNvSpPr>
      </xdr:nvSpPr>
      <xdr:spPr bwMode="auto">
        <a:xfrm>
          <a:off x="6655254" y="5987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77" name="Text Box 15">
          <a:extLst>
            <a:ext uri="{FF2B5EF4-FFF2-40B4-BE49-F238E27FC236}">
              <a16:creationId xmlns:a16="http://schemas.microsoft.com/office/drawing/2014/main" id="{6E34CD71-CB94-4C8A-B188-42E0F40C8064}"/>
            </a:ext>
          </a:extLst>
        </xdr:cNvPr>
        <xdr:cNvSpPr txBox="1">
          <a:spLocks noChangeArrowheads="1"/>
        </xdr:cNvSpPr>
      </xdr:nvSpPr>
      <xdr:spPr bwMode="auto">
        <a:xfrm>
          <a:off x="6655254" y="5987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78" name="Text Box 15">
          <a:extLst>
            <a:ext uri="{FF2B5EF4-FFF2-40B4-BE49-F238E27FC236}">
              <a16:creationId xmlns:a16="http://schemas.microsoft.com/office/drawing/2014/main" id="{F9115076-B240-4834-A42B-C85AA7C0CB45}"/>
            </a:ext>
          </a:extLst>
        </xdr:cNvPr>
        <xdr:cNvSpPr txBox="1">
          <a:spLocks noChangeArrowheads="1"/>
        </xdr:cNvSpPr>
      </xdr:nvSpPr>
      <xdr:spPr bwMode="auto">
        <a:xfrm>
          <a:off x="6655254" y="5987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79" name="Text Box 15">
          <a:extLst>
            <a:ext uri="{FF2B5EF4-FFF2-40B4-BE49-F238E27FC236}">
              <a16:creationId xmlns:a16="http://schemas.microsoft.com/office/drawing/2014/main" id="{AACDDDDA-FDDA-42CD-B055-E22E1BF65D53}"/>
            </a:ext>
          </a:extLst>
        </xdr:cNvPr>
        <xdr:cNvSpPr txBox="1">
          <a:spLocks noChangeArrowheads="1"/>
        </xdr:cNvSpPr>
      </xdr:nvSpPr>
      <xdr:spPr bwMode="auto">
        <a:xfrm>
          <a:off x="6655254" y="5987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80" name="Text Box 15">
          <a:extLst>
            <a:ext uri="{FF2B5EF4-FFF2-40B4-BE49-F238E27FC236}">
              <a16:creationId xmlns:a16="http://schemas.microsoft.com/office/drawing/2014/main" id="{87388FFD-C520-4080-B624-C295818A37EC}"/>
            </a:ext>
          </a:extLst>
        </xdr:cNvPr>
        <xdr:cNvSpPr txBox="1">
          <a:spLocks noChangeArrowheads="1"/>
        </xdr:cNvSpPr>
      </xdr:nvSpPr>
      <xdr:spPr bwMode="auto">
        <a:xfrm>
          <a:off x="6655254" y="5987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81" name="Text Box 15">
          <a:extLst>
            <a:ext uri="{FF2B5EF4-FFF2-40B4-BE49-F238E27FC236}">
              <a16:creationId xmlns:a16="http://schemas.microsoft.com/office/drawing/2014/main" id="{6CB9B6F8-0DC4-4C43-A162-8725B1718741}"/>
            </a:ext>
          </a:extLst>
        </xdr:cNvPr>
        <xdr:cNvSpPr txBox="1">
          <a:spLocks noChangeArrowheads="1"/>
        </xdr:cNvSpPr>
      </xdr:nvSpPr>
      <xdr:spPr bwMode="auto">
        <a:xfrm>
          <a:off x="6655254" y="5987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82" name="Text Box 15">
          <a:extLst>
            <a:ext uri="{FF2B5EF4-FFF2-40B4-BE49-F238E27FC236}">
              <a16:creationId xmlns:a16="http://schemas.microsoft.com/office/drawing/2014/main" id="{273357D3-7A64-4F16-B313-AD59983014EF}"/>
            </a:ext>
          </a:extLst>
        </xdr:cNvPr>
        <xdr:cNvSpPr txBox="1">
          <a:spLocks noChangeArrowheads="1"/>
        </xdr:cNvSpPr>
      </xdr:nvSpPr>
      <xdr:spPr bwMode="auto">
        <a:xfrm>
          <a:off x="6655254" y="5987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83" name="Text Box 15">
          <a:extLst>
            <a:ext uri="{FF2B5EF4-FFF2-40B4-BE49-F238E27FC236}">
              <a16:creationId xmlns:a16="http://schemas.microsoft.com/office/drawing/2014/main" id="{6BD92950-F9DC-442A-8E93-FE43F5355202}"/>
            </a:ext>
          </a:extLst>
        </xdr:cNvPr>
        <xdr:cNvSpPr txBox="1">
          <a:spLocks noChangeArrowheads="1"/>
        </xdr:cNvSpPr>
      </xdr:nvSpPr>
      <xdr:spPr bwMode="auto">
        <a:xfrm>
          <a:off x="6655254" y="6174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84" name="Text Box 15">
          <a:extLst>
            <a:ext uri="{FF2B5EF4-FFF2-40B4-BE49-F238E27FC236}">
              <a16:creationId xmlns:a16="http://schemas.microsoft.com/office/drawing/2014/main" id="{359D6DFE-D390-4B2F-9B8A-FB75A676CD9F}"/>
            </a:ext>
          </a:extLst>
        </xdr:cNvPr>
        <xdr:cNvSpPr txBox="1">
          <a:spLocks noChangeArrowheads="1"/>
        </xdr:cNvSpPr>
      </xdr:nvSpPr>
      <xdr:spPr bwMode="auto">
        <a:xfrm>
          <a:off x="6655254" y="6174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85" name="Text Box 15">
          <a:extLst>
            <a:ext uri="{FF2B5EF4-FFF2-40B4-BE49-F238E27FC236}">
              <a16:creationId xmlns:a16="http://schemas.microsoft.com/office/drawing/2014/main" id="{12C4BD82-D93E-4FE1-A2DC-4DB35399E0BC}"/>
            </a:ext>
          </a:extLst>
        </xdr:cNvPr>
        <xdr:cNvSpPr txBox="1">
          <a:spLocks noChangeArrowheads="1"/>
        </xdr:cNvSpPr>
      </xdr:nvSpPr>
      <xdr:spPr bwMode="auto">
        <a:xfrm>
          <a:off x="6655254" y="6177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86" name="Text Box 15">
          <a:extLst>
            <a:ext uri="{FF2B5EF4-FFF2-40B4-BE49-F238E27FC236}">
              <a16:creationId xmlns:a16="http://schemas.microsoft.com/office/drawing/2014/main" id="{A14E77F3-245C-43BE-810C-2B693A17F241}"/>
            </a:ext>
          </a:extLst>
        </xdr:cNvPr>
        <xdr:cNvSpPr txBox="1">
          <a:spLocks noChangeArrowheads="1"/>
        </xdr:cNvSpPr>
      </xdr:nvSpPr>
      <xdr:spPr bwMode="auto">
        <a:xfrm>
          <a:off x="6655254" y="6177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87" name="Text Box 15">
          <a:extLst>
            <a:ext uri="{FF2B5EF4-FFF2-40B4-BE49-F238E27FC236}">
              <a16:creationId xmlns:a16="http://schemas.microsoft.com/office/drawing/2014/main" id="{FF49780B-CE9E-4AAC-AB33-F00B01A83FAD}"/>
            </a:ext>
          </a:extLst>
        </xdr:cNvPr>
        <xdr:cNvSpPr txBox="1">
          <a:spLocks noChangeArrowheads="1"/>
        </xdr:cNvSpPr>
      </xdr:nvSpPr>
      <xdr:spPr bwMode="auto">
        <a:xfrm>
          <a:off x="6655254" y="6177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88" name="Text Box 15">
          <a:extLst>
            <a:ext uri="{FF2B5EF4-FFF2-40B4-BE49-F238E27FC236}">
              <a16:creationId xmlns:a16="http://schemas.microsoft.com/office/drawing/2014/main" id="{F5FB2AF6-F094-4135-A8DB-0990DA63D819}"/>
            </a:ext>
          </a:extLst>
        </xdr:cNvPr>
        <xdr:cNvSpPr txBox="1">
          <a:spLocks noChangeArrowheads="1"/>
        </xdr:cNvSpPr>
      </xdr:nvSpPr>
      <xdr:spPr bwMode="auto">
        <a:xfrm>
          <a:off x="6655254" y="6177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89" name="Text Box 15">
          <a:extLst>
            <a:ext uri="{FF2B5EF4-FFF2-40B4-BE49-F238E27FC236}">
              <a16:creationId xmlns:a16="http://schemas.microsoft.com/office/drawing/2014/main" id="{95F1FCD1-8A8B-4958-AA2F-DB75D8A20464}"/>
            </a:ext>
          </a:extLst>
        </xdr:cNvPr>
        <xdr:cNvSpPr txBox="1">
          <a:spLocks noChangeArrowheads="1"/>
        </xdr:cNvSpPr>
      </xdr:nvSpPr>
      <xdr:spPr bwMode="auto">
        <a:xfrm>
          <a:off x="6655254" y="6177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90" name="Text Box 15">
          <a:extLst>
            <a:ext uri="{FF2B5EF4-FFF2-40B4-BE49-F238E27FC236}">
              <a16:creationId xmlns:a16="http://schemas.microsoft.com/office/drawing/2014/main" id="{DA33260B-7C06-482E-A9B3-6FFA4680588C}"/>
            </a:ext>
          </a:extLst>
        </xdr:cNvPr>
        <xdr:cNvSpPr txBox="1">
          <a:spLocks noChangeArrowheads="1"/>
        </xdr:cNvSpPr>
      </xdr:nvSpPr>
      <xdr:spPr bwMode="auto">
        <a:xfrm>
          <a:off x="6655254" y="6177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91" name="Text Box 15">
          <a:extLst>
            <a:ext uri="{FF2B5EF4-FFF2-40B4-BE49-F238E27FC236}">
              <a16:creationId xmlns:a16="http://schemas.microsoft.com/office/drawing/2014/main" id="{5AFE2F1C-8E06-4DCD-9800-F75CD70DDC48}"/>
            </a:ext>
          </a:extLst>
        </xdr:cNvPr>
        <xdr:cNvSpPr txBox="1">
          <a:spLocks noChangeArrowheads="1"/>
        </xdr:cNvSpPr>
      </xdr:nvSpPr>
      <xdr:spPr bwMode="auto">
        <a:xfrm>
          <a:off x="6655254" y="6177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92" name="Text Box 15">
          <a:extLst>
            <a:ext uri="{FF2B5EF4-FFF2-40B4-BE49-F238E27FC236}">
              <a16:creationId xmlns:a16="http://schemas.microsoft.com/office/drawing/2014/main" id="{0A8AE03F-BAAF-46FD-84B0-66E247A535C7}"/>
            </a:ext>
          </a:extLst>
        </xdr:cNvPr>
        <xdr:cNvSpPr txBox="1">
          <a:spLocks noChangeArrowheads="1"/>
        </xdr:cNvSpPr>
      </xdr:nvSpPr>
      <xdr:spPr bwMode="auto">
        <a:xfrm>
          <a:off x="6655254" y="6364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93" name="Text Box 15">
          <a:extLst>
            <a:ext uri="{FF2B5EF4-FFF2-40B4-BE49-F238E27FC236}">
              <a16:creationId xmlns:a16="http://schemas.microsoft.com/office/drawing/2014/main" id="{783D0C29-8614-499D-BF81-7E7A3A3AF7A5}"/>
            </a:ext>
          </a:extLst>
        </xdr:cNvPr>
        <xdr:cNvSpPr txBox="1">
          <a:spLocks noChangeArrowheads="1"/>
        </xdr:cNvSpPr>
      </xdr:nvSpPr>
      <xdr:spPr bwMode="auto">
        <a:xfrm>
          <a:off x="6655254" y="6364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94" name="Text Box 15">
          <a:extLst>
            <a:ext uri="{FF2B5EF4-FFF2-40B4-BE49-F238E27FC236}">
              <a16:creationId xmlns:a16="http://schemas.microsoft.com/office/drawing/2014/main" id="{67E15B7D-2155-4C68-9CBA-7B5159CF0540}"/>
            </a:ext>
          </a:extLst>
        </xdr:cNvPr>
        <xdr:cNvSpPr txBox="1">
          <a:spLocks noChangeArrowheads="1"/>
        </xdr:cNvSpPr>
      </xdr:nvSpPr>
      <xdr:spPr bwMode="auto">
        <a:xfrm>
          <a:off x="6655254" y="6368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95" name="Text Box 15">
          <a:extLst>
            <a:ext uri="{FF2B5EF4-FFF2-40B4-BE49-F238E27FC236}">
              <a16:creationId xmlns:a16="http://schemas.microsoft.com/office/drawing/2014/main" id="{ABC0BE1B-2ABB-40D5-9C79-DB3B1671E71D}"/>
            </a:ext>
          </a:extLst>
        </xdr:cNvPr>
        <xdr:cNvSpPr txBox="1">
          <a:spLocks noChangeArrowheads="1"/>
        </xdr:cNvSpPr>
      </xdr:nvSpPr>
      <xdr:spPr bwMode="auto">
        <a:xfrm>
          <a:off x="6655254" y="6368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96" name="Text Box 15">
          <a:extLst>
            <a:ext uri="{FF2B5EF4-FFF2-40B4-BE49-F238E27FC236}">
              <a16:creationId xmlns:a16="http://schemas.microsoft.com/office/drawing/2014/main" id="{D78C2553-3BCD-411D-9658-44FE1BCF9790}"/>
            </a:ext>
          </a:extLst>
        </xdr:cNvPr>
        <xdr:cNvSpPr txBox="1">
          <a:spLocks noChangeArrowheads="1"/>
        </xdr:cNvSpPr>
      </xdr:nvSpPr>
      <xdr:spPr bwMode="auto">
        <a:xfrm>
          <a:off x="6655254" y="6368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97" name="Text Box 15">
          <a:extLst>
            <a:ext uri="{FF2B5EF4-FFF2-40B4-BE49-F238E27FC236}">
              <a16:creationId xmlns:a16="http://schemas.microsoft.com/office/drawing/2014/main" id="{EA7C01B9-76F3-4D9A-9815-518A5329E0F3}"/>
            </a:ext>
          </a:extLst>
        </xdr:cNvPr>
        <xdr:cNvSpPr txBox="1">
          <a:spLocks noChangeArrowheads="1"/>
        </xdr:cNvSpPr>
      </xdr:nvSpPr>
      <xdr:spPr bwMode="auto">
        <a:xfrm>
          <a:off x="6655254" y="6368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98" name="Text Box 15">
          <a:extLst>
            <a:ext uri="{FF2B5EF4-FFF2-40B4-BE49-F238E27FC236}">
              <a16:creationId xmlns:a16="http://schemas.microsoft.com/office/drawing/2014/main" id="{F0441770-7935-4422-93A5-955699DF261D}"/>
            </a:ext>
          </a:extLst>
        </xdr:cNvPr>
        <xdr:cNvSpPr txBox="1">
          <a:spLocks noChangeArrowheads="1"/>
        </xdr:cNvSpPr>
      </xdr:nvSpPr>
      <xdr:spPr bwMode="auto">
        <a:xfrm>
          <a:off x="6655254" y="6368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99" name="Text Box 15">
          <a:extLst>
            <a:ext uri="{FF2B5EF4-FFF2-40B4-BE49-F238E27FC236}">
              <a16:creationId xmlns:a16="http://schemas.microsoft.com/office/drawing/2014/main" id="{ED9B24FD-AED3-44C1-9EA3-7B3614AFB084}"/>
            </a:ext>
          </a:extLst>
        </xdr:cNvPr>
        <xdr:cNvSpPr txBox="1">
          <a:spLocks noChangeArrowheads="1"/>
        </xdr:cNvSpPr>
      </xdr:nvSpPr>
      <xdr:spPr bwMode="auto">
        <a:xfrm>
          <a:off x="6655254" y="6368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00" name="Text Box 15">
          <a:extLst>
            <a:ext uri="{FF2B5EF4-FFF2-40B4-BE49-F238E27FC236}">
              <a16:creationId xmlns:a16="http://schemas.microsoft.com/office/drawing/2014/main" id="{C89F2425-34F8-425A-9A58-A20A2668049B}"/>
            </a:ext>
          </a:extLst>
        </xdr:cNvPr>
        <xdr:cNvSpPr txBox="1">
          <a:spLocks noChangeArrowheads="1"/>
        </xdr:cNvSpPr>
      </xdr:nvSpPr>
      <xdr:spPr bwMode="auto">
        <a:xfrm>
          <a:off x="6655254" y="6368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01" name="Text Box 15">
          <a:extLst>
            <a:ext uri="{FF2B5EF4-FFF2-40B4-BE49-F238E27FC236}">
              <a16:creationId xmlns:a16="http://schemas.microsoft.com/office/drawing/2014/main" id="{49C732D2-FC3B-4D00-AEC3-E3A4207C5549}"/>
            </a:ext>
          </a:extLst>
        </xdr:cNvPr>
        <xdr:cNvSpPr txBox="1">
          <a:spLocks noChangeArrowheads="1"/>
        </xdr:cNvSpPr>
      </xdr:nvSpPr>
      <xdr:spPr bwMode="auto">
        <a:xfrm>
          <a:off x="6655254" y="6555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02" name="Text Box 15">
          <a:extLst>
            <a:ext uri="{FF2B5EF4-FFF2-40B4-BE49-F238E27FC236}">
              <a16:creationId xmlns:a16="http://schemas.microsoft.com/office/drawing/2014/main" id="{468BF9AC-4219-467A-971B-FDA323D7E5AF}"/>
            </a:ext>
          </a:extLst>
        </xdr:cNvPr>
        <xdr:cNvSpPr txBox="1">
          <a:spLocks noChangeArrowheads="1"/>
        </xdr:cNvSpPr>
      </xdr:nvSpPr>
      <xdr:spPr bwMode="auto">
        <a:xfrm>
          <a:off x="6655254" y="6555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03" name="Text Box 15">
          <a:extLst>
            <a:ext uri="{FF2B5EF4-FFF2-40B4-BE49-F238E27FC236}">
              <a16:creationId xmlns:a16="http://schemas.microsoft.com/office/drawing/2014/main" id="{E9CE7785-A6BC-4284-8FD6-5AA6E2460CAA}"/>
            </a:ext>
          </a:extLst>
        </xdr:cNvPr>
        <xdr:cNvSpPr txBox="1">
          <a:spLocks noChangeArrowheads="1"/>
        </xdr:cNvSpPr>
      </xdr:nvSpPr>
      <xdr:spPr bwMode="auto">
        <a:xfrm>
          <a:off x="6655254" y="6558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04" name="Text Box 15">
          <a:extLst>
            <a:ext uri="{FF2B5EF4-FFF2-40B4-BE49-F238E27FC236}">
              <a16:creationId xmlns:a16="http://schemas.microsoft.com/office/drawing/2014/main" id="{83437C75-3EA5-4701-809E-10E0A2731CBF}"/>
            </a:ext>
          </a:extLst>
        </xdr:cNvPr>
        <xdr:cNvSpPr txBox="1">
          <a:spLocks noChangeArrowheads="1"/>
        </xdr:cNvSpPr>
      </xdr:nvSpPr>
      <xdr:spPr bwMode="auto">
        <a:xfrm>
          <a:off x="6655254" y="6558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05" name="Text Box 15">
          <a:extLst>
            <a:ext uri="{FF2B5EF4-FFF2-40B4-BE49-F238E27FC236}">
              <a16:creationId xmlns:a16="http://schemas.microsoft.com/office/drawing/2014/main" id="{7AB94A35-A331-42DB-A67A-B0C6B5FF5BE8}"/>
            </a:ext>
          </a:extLst>
        </xdr:cNvPr>
        <xdr:cNvSpPr txBox="1">
          <a:spLocks noChangeArrowheads="1"/>
        </xdr:cNvSpPr>
      </xdr:nvSpPr>
      <xdr:spPr bwMode="auto">
        <a:xfrm>
          <a:off x="6655254" y="6558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06" name="Text Box 15">
          <a:extLst>
            <a:ext uri="{FF2B5EF4-FFF2-40B4-BE49-F238E27FC236}">
              <a16:creationId xmlns:a16="http://schemas.microsoft.com/office/drawing/2014/main" id="{6BE368A6-7C1E-4FA6-B203-12847467F4A9}"/>
            </a:ext>
          </a:extLst>
        </xdr:cNvPr>
        <xdr:cNvSpPr txBox="1">
          <a:spLocks noChangeArrowheads="1"/>
        </xdr:cNvSpPr>
      </xdr:nvSpPr>
      <xdr:spPr bwMode="auto">
        <a:xfrm>
          <a:off x="6655254" y="6558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07" name="Text Box 15">
          <a:extLst>
            <a:ext uri="{FF2B5EF4-FFF2-40B4-BE49-F238E27FC236}">
              <a16:creationId xmlns:a16="http://schemas.microsoft.com/office/drawing/2014/main" id="{C4EA8860-1AD9-4251-8F80-6F1FE7EF1D24}"/>
            </a:ext>
          </a:extLst>
        </xdr:cNvPr>
        <xdr:cNvSpPr txBox="1">
          <a:spLocks noChangeArrowheads="1"/>
        </xdr:cNvSpPr>
      </xdr:nvSpPr>
      <xdr:spPr bwMode="auto">
        <a:xfrm>
          <a:off x="6655254" y="6558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08" name="Text Box 15">
          <a:extLst>
            <a:ext uri="{FF2B5EF4-FFF2-40B4-BE49-F238E27FC236}">
              <a16:creationId xmlns:a16="http://schemas.microsoft.com/office/drawing/2014/main" id="{ED5622F1-CE9B-4986-A63A-B04EB6008558}"/>
            </a:ext>
          </a:extLst>
        </xdr:cNvPr>
        <xdr:cNvSpPr txBox="1">
          <a:spLocks noChangeArrowheads="1"/>
        </xdr:cNvSpPr>
      </xdr:nvSpPr>
      <xdr:spPr bwMode="auto">
        <a:xfrm>
          <a:off x="6655254" y="6558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09" name="Text Box 15">
          <a:extLst>
            <a:ext uri="{FF2B5EF4-FFF2-40B4-BE49-F238E27FC236}">
              <a16:creationId xmlns:a16="http://schemas.microsoft.com/office/drawing/2014/main" id="{5597A182-EA0E-4F63-8FD3-45EE205AD221}"/>
            </a:ext>
          </a:extLst>
        </xdr:cNvPr>
        <xdr:cNvSpPr txBox="1">
          <a:spLocks noChangeArrowheads="1"/>
        </xdr:cNvSpPr>
      </xdr:nvSpPr>
      <xdr:spPr bwMode="auto">
        <a:xfrm>
          <a:off x="6655254" y="6558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10" name="Text Box 15">
          <a:extLst>
            <a:ext uri="{FF2B5EF4-FFF2-40B4-BE49-F238E27FC236}">
              <a16:creationId xmlns:a16="http://schemas.microsoft.com/office/drawing/2014/main" id="{21E84FF4-819B-42BB-BC13-95BD3C6A0BF4}"/>
            </a:ext>
          </a:extLst>
        </xdr:cNvPr>
        <xdr:cNvSpPr txBox="1">
          <a:spLocks noChangeArrowheads="1"/>
        </xdr:cNvSpPr>
      </xdr:nvSpPr>
      <xdr:spPr bwMode="auto">
        <a:xfrm>
          <a:off x="6655254" y="6745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11" name="Text Box 15">
          <a:extLst>
            <a:ext uri="{FF2B5EF4-FFF2-40B4-BE49-F238E27FC236}">
              <a16:creationId xmlns:a16="http://schemas.microsoft.com/office/drawing/2014/main" id="{2C959FB9-4D9A-4630-88FB-3AC04F98A9DA}"/>
            </a:ext>
          </a:extLst>
        </xdr:cNvPr>
        <xdr:cNvSpPr txBox="1">
          <a:spLocks noChangeArrowheads="1"/>
        </xdr:cNvSpPr>
      </xdr:nvSpPr>
      <xdr:spPr bwMode="auto">
        <a:xfrm>
          <a:off x="6655254" y="6745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12" name="Text Box 15">
          <a:extLst>
            <a:ext uri="{FF2B5EF4-FFF2-40B4-BE49-F238E27FC236}">
              <a16:creationId xmlns:a16="http://schemas.microsoft.com/office/drawing/2014/main" id="{8FC39962-C272-4ABA-B1B5-2DD32299EE88}"/>
            </a:ext>
          </a:extLst>
        </xdr:cNvPr>
        <xdr:cNvSpPr txBox="1">
          <a:spLocks noChangeArrowheads="1"/>
        </xdr:cNvSpPr>
      </xdr:nvSpPr>
      <xdr:spPr bwMode="auto">
        <a:xfrm>
          <a:off x="6655254" y="6749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13" name="Text Box 15">
          <a:extLst>
            <a:ext uri="{FF2B5EF4-FFF2-40B4-BE49-F238E27FC236}">
              <a16:creationId xmlns:a16="http://schemas.microsoft.com/office/drawing/2014/main" id="{152F9EC8-38F3-4795-A09D-5447937EDDFD}"/>
            </a:ext>
          </a:extLst>
        </xdr:cNvPr>
        <xdr:cNvSpPr txBox="1">
          <a:spLocks noChangeArrowheads="1"/>
        </xdr:cNvSpPr>
      </xdr:nvSpPr>
      <xdr:spPr bwMode="auto">
        <a:xfrm>
          <a:off x="6655254" y="6749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14" name="Text Box 15">
          <a:extLst>
            <a:ext uri="{FF2B5EF4-FFF2-40B4-BE49-F238E27FC236}">
              <a16:creationId xmlns:a16="http://schemas.microsoft.com/office/drawing/2014/main" id="{7E2F1A01-1E24-4DE4-8A3B-BFD1D72A4181}"/>
            </a:ext>
          </a:extLst>
        </xdr:cNvPr>
        <xdr:cNvSpPr txBox="1">
          <a:spLocks noChangeArrowheads="1"/>
        </xdr:cNvSpPr>
      </xdr:nvSpPr>
      <xdr:spPr bwMode="auto">
        <a:xfrm>
          <a:off x="6655254" y="6749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15" name="Text Box 15">
          <a:extLst>
            <a:ext uri="{FF2B5EF4-FFF2-40B4-BE49-F238E27FC236}">
              <a16:creationId xmlns:a16="http://schemas.microsoft.com/office/drawing/2014/main" id="{61ACC617-C01C-40F5-A1E0-4642DDD4400B}"/>
            </a:ext>
          </a:extLst>
        </xdr:cNvPr>
        <xdr:cNvSpPr txBox="1">
          <a:spLocks noChangeArrowheads="1"/>
        </xdr:cNvSpPr>
      </xdr:nvSpPr>
      <xdr:spPr bwMode="auto">
        <a:xfrm>
          <a:off x="6655254" y="6749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16" name="Text Box 15">
          <a:extLst>
            <a:ext uri="{FF2B5EF4-FFF2-40B4-BE49-F238E27FC236}">
              <a16:creationId xmlns:a16="http://schemas.microsoft.com/office/drawing/2014/main" id="{40D4692D-EBA6-4FB1-AB7C-3C1B2859A02A}"/>
            </a:ext>
          </a:extLst>
        </xdr:cNvPr>
        <xdr:cNvSpPr txBox="1">
          <a:spLocks noChangeArrowheads="1"/>
        </xdr:cNvSpPr>
      </xdr:nvSpPr>
      <xdr:spPr bwMode="auto">
        <a:xfrm>
          <a:off x="6655254" y="6749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17" name="Text Box 15">
          <a:extLst>
            <a:ext uri="{FF2B5EF4-FFF2-40B4-BE49-F238E27FC236}">
              <a16:creationId xmlns:a16="http://schemas.microsoft.com/office/drawing/2014/main" id="{4CAC4C07-54AF-4F72-BA3A-C337D6D18C5B}"/>
            </a:ext>
          </a:extLst>
        </xdr:cNvPr>
        <xdr:cNvSpPr txBox="1">
          <a:spLocks noChangeArrowheads="1"/>
        </xdr:cNvSpPr>
      </xdr:nvSpPr>
      <xdr:spPr bwMode="auto">
        <a:xfrm>
          <a:off x="6655254" y="6749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18" name="Text Box 15">
          <a:extLst>
            <a:ext uri="{FF2B5EF4-FFF2-40B4-BE49-F238E27FC236}">
              <a16:creationId xmlns:a16="http://schemas.microsoft.com/office/drawing/2014/main" id="{EB308372-ED7B-495C-BAEC-D9CBE553C78E}"/>
            </a:ext>
          </a:extLst>
        </xdr:cNvPr>
        <xdr:cNvSpPr txBox="1">
          <a:spLocks noChangeArrowheads="1"/>
        </xdr:cNvSpPr>
      </xdr:nvSpPr>
      <xdr:spPr bwMode="auto">
        <a:xfrm>
          <a:off x="6655254" y="6749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19" name="Text Box 15">
          <a:extLst>
            <a:ext uri="{FF2B5EF4-FFF2-40B4-BE49-F238E27FC236}">
              <a16:creationId xmlns:a16="http://schemas.microsoft.com/office/drawing/2014/main" id="{613F3C22-872B-4857-95F9-47007838870F}"/>
            </a:ext>
          </a:extLst>
        </xdr:cNvPr>
        <xdr:cNvSpPr txBox="1">
          <a:spLocks noChangeArrowheads="1"/>
        </xdr:cNvSpPr>
      </xdr:nvSpPr>
      <xdr:spPr bwMode="auto">
        <a:xfrm>
          <a:off x="6655254" y="6936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20" name="Text Box 15">
          <a:extLst>
            <a:ext uri="{FF2B5EF4-FFF2-40B4-BE49-F238E27FC236}">
              <a16:creationId xmlns:a16="http://schemas.microsoft.com/office/drawing/2014/main" id="{50FF0542-5AFF-4ADD-A3DF-12BAB0D33A72}"/>
            </a:ext>
          </a:extLst>
        </xdr:cNvPr>
        <xdr:cNvSpPr txBox="1">
          <a:spLocks noChangeArrowheads="1"/>
        </xdr:cNvSpPr>
      </xdr:nvSpPr>
      <xdr:spPr bwMode="auto">
        <a:xfrm>
          <a:off x="6655254" y="6936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21" name="Text Box 15">
          <a:extLst>
            <a:ext uri="{FF2B5EF4-FFF2-40B4-BE49-F238E27FC236}">
              <a16:creationId xmlns:a16="http://schemas.microsoft.com/office/drawing/2014/main" id="{9D4F2D9D-C2D7-4C3A-8CBD-47DFA11CCAB8}"/>
            </a:ext>
          </a:extLst>
        </xdr:cNvPr>
        <xdr:cNvSpPr txBox="1">
          <a:spLocks noChangeArrowheads="1"/>
        </xdr:cNvSpPr>
      </xdr:nvSpPr>
      <xdr:spPr bwMode="auto">
        <a:xfrm>
          <a:off x="6655254" y="6939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22" name="Text Box 15">
          <a:extLst>
            <a:ext uri="{FF2B5EF4-FFF2-40B4-BE49-F238E27FC236}">
              <a16:creationId xmlns:a16="http://schemas.microsoft.com/office/drawing/2014/main" id="{B839C9B7-7A8B-42EF-8D8A-4DAC41E204F9}"/>
            </a:ext>
          </a:extLst>
        </xdr:cNvPr>
        <xdr:cNvSpPr txBox="1">
          <a:spLocks noChangeArrowheads="1"/>
        </xdr:cNvSpPr>
      </xdr:nvSpPr>
      <xdr:spPr bwMode="auto">
        <a:xfrm>
          <a:off x="6655254" y="6939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23" name="Text Box 15">
          <a:extLst>
            <a:ext uri="{FF2B5EF4-FFF2-40B4-BE49-F238E27FC236}">
              <a16:creationId xmlns:a16="http://schemas.microsoft.com/office/drawing/2014/main" id="{05F5D525-3422-40C5-9728-6941128CE8E9}"/>
            </a:ext>
          </a:extLst>
        </xdr:cNvPr>
        <xdr:cNvSpPr txBox="1">
          <a:spLocks noChangeArrowheads="1"/>
        </xdr:cNvSpPr>
      </xdr:nvSpPr>
      <xdr:spPr bwMode="auto">
        <a:xfrm>
          <a:off x="6655254" y="6939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24" name="Text Box 15">
          <a:extLst>
            <a:ext uri="{FF2B5EF4-FFF2-40B4-BE49-F238E27FC236}">
              <a16:creationId xmlns:a16="http://schemas.microsoft.com/office/drawing/2014/main" id="{24969B08-84D3-4979-8CA0-94B4816450B1}"/>
            </a:ext>
          </a:extLst>
        </xdr:cNvPr>
        <xdr:cNvSpPr txBox="1">
          <a:spLocks noChangeArrowheads="1"/>
        </xdr:cNvSpPr>
      </xdr:nvSpPr>
      <xdr:spPr bwMode="auto">
        <a:xfrm>
          <a:off x="6655254" y="6939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25" name="Text Box 15">
          <a:extLst>
            <a:ext uri="{FF2B5EF4-FFF2-40B4-BE49-F238E27FC236}">
              <a16:creationId xmlns:a16="http://schemas.microsoft.com/office/drawing/2014/main" id="{67302B5A-800C-41EA-9F6E-F7065BDBF95D}"/>
            </a:ext>
          </a:extLst>
        </xdr:cNvPr>
        <xdr:cNvSpPr txBox="1">
          <a:spLocks noChangeArrowheads="1"/>
        </xdr:cNvSpPr>
      </xdr:nvSpPr>
      <xdr:spPr bwMode="auto">
        <a:xfrm>
          <a:off x="6655254" y="6939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26" name="Text Box 15">
          <a:extLst>
            <a:ext uri="{FF2B5EF4-FFF2-40B4-BE49-F238E27FC236}">
              <a16:creationId xmlns:a16="http://schemas.microsoft.com/office/drawing/2014/main" id="{9E39EA96-ACC7-4857-8B87-52C48EBDA3E4}"/>
            </a:ext>
          </a:extLst>
        </xdr:cNvPr>
        <xdr:cNvSpPr txBox="1">
          <a:spLocks noChangeArrowheads="1"/>
        </xdr:cNvSpPr>
      </xdr:nvSpPr>
      <xdr:spPr bwMode="auto">
        <a:xfrm>
          <a:off x="6655254" y="6939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27" name="Text Box 15">
          <a:extLst>
            <a:ext uri="{FF2B5EF4-FFF2-40B4-BE49-F238E27FC236}">
              <a16:creationId xmlns:a16="http://schemas.microsoft.com/office/drawing/2014/main" id="{5BDC2E1B-1D16-4B82-B3E2-14C98382BAC7}"/>
            </a:ext>
          </a:extLst>
        </xdr:cNvPr>
        <xdr:cNvSpPr txBox="1">
          <a:spLocks noChangeArrowheads="1"/>
        </xdr:cNvSpPr>
      </xdr:nvSpPr>
      <xdr:spPr bwMode="auto">
        <a:xfrm>
          <a:off x="6655254" y="6939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28" name="Text Box 15">
          <a:extLst>
            <a:ext uri="{FF2B5EF4-FFF2-40B4-BE49-F238E27FC236}">
              <a16:creationId xmlns:a16="http://schemas.microsoft.com/office/drawing/2014/main" id="{64835D8E-6917-474D-9C83-7CAF2330FEC7}"/>
            </a:ext>
          </a:extLst>
        </xdr:cNvPr>
        <xdr:cNvSpPr txBox="1">
          <a:spLocks noChangeArrowheads="1"/>
        </xdr:cNvSpPr>
      </xdr:nvSpPr>
      <xdr:spPr bwMode="auto">
        <a:xfrm>
          <a:off x="6655254" y="7126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29" name="Text Box 15">
          <a:extLst>
            <a:ext uri="{FF2B5EF4-FFF2-40B4-BE49-F238E27FC236}">
              <a16:creationId xmlns:a16="http://schemas.microsoft.com/office/drawing/2014/main" id="{36B11186-7CC0-42C7-B5CC-DDA751B1C98E}"/>
            </a:ext>
          </a:extLst>
        </xdr:cNvPr>
        <xdr:cNvSpPr txBox="1">
          <a:spLocks noChangeArrowheads="1"/>
        </xdr:cNvSpPr>
      </xdr:nvSpPr>
      <xdr:spPr bwMode="auto">
        <a:xfrm>
          <a:off x="6655254" y="7126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30" name="Text Box 15">
          <a:extLst>
            <a:ext uri="{FF2B5EF4-FFF2-40B4-BE49-F238E27FC236}">
              <a16:creationId xmlns:a16="http://schemas.microsoft.com/office/drawing/2014/main" id="{89851E37-E3AF-405D-8A2C-ADF54767BBB5}"/>
            </a:ext>
          </a:extLst>
        </xdr:cNvPr>
        <xdr:cNvSpPr txBox="1">
          <a:spLocks noChangeArrowheads="1"/>
        </xdr:cNvSpPr>
      </xdr:nvSpPr>
      <xdr:spPr bwMode="auto">
        <a:xfrm>
          <a:off x="6655254" y="7130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31" name="Text Box 15">
          <a:extLst>
            <a:ext uri="{FF2B5EF4-FFF2-40B4-BE49-F238E27FC236}">
              <a16:creationId xmlns:a16="http://schemas.microsoft.com/office/drawing/2014/main" id="{88D89AD3-A79C-445A-AD0E-DC1E2A58441E}"/>
            </a:ext>
          </a:extLst>
        </xdr:cNvPr>
        <xdr:cNvSpPr txBox="1">
          <a:spLocks noChangeArrowheads="1"/>
        </xdr:cNvSpPr>
      </xdr:nvSpPr>
      <xdr:spPr bwMode="auto">
        <a:xfrm>
          <a:off x="6655254" y="7130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32" name="Text Box 15">
          <a:extLst>
            <a:ext uri="{FF2B5EF4-FFF2-40B4-BE49-F238E27FC236}">
              <a16:creationId xmlns:a16="http://schemas.microsoft.com/office/drawing/2014/main" id="{AF73FC57-1F4A-4781-9BEE-1727E1717111}"/>
            </a:ext>
          </a:extLst>
        </xdr:cNvPr>
        <xdr:cNvSpPr txBox="1">
          <a:spLocks noChangeArrowheads="1"/>
        </xdr:cNvSpPr>
      </xdr:nvSpPr>
      <xdr:spPr bwMode="auto">
        <a:xfrm>
          <a:off x="6655254" y="7130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33" name="Text Box 15">
          <a:extLst>
            <a:ext uri="{FF2B5EF4-FFF2-40B4-BE49-F238E27FC236}">
              <a16:creationId xmlns:a16="http://schemas.microsoft.com/office/drawing/2014/main" id="{7737E679-36E3-46B3-AAFF-8ACC9B521B30}"/>
            </a:ext>
          </a:extLst>
        </xdr:cNvPr>
        <xdr:cNvSpPr txBox="1">
          <a:spLocks noChangeArrowheads="1"/>
        </xdr:cNvSpPr>
      </xdr:nvSpPr>
      <xdr:spPr bwMode="auto">
        <a:xfrm>
          <a:off x="6655254" y="7130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34" name="Text Box 15">
          <a:extLst>
            <a:ext uri="{FF2B5EF4-FFF2-40B4-BE49-F238E27FC236}">
              <a16:creationId xmlns:a16="http://schemas.microsoft.com/office/drawing/2014/main" id="{463DC294-8DC0-476C-87B1-6BA5828C9D3E}"/>
            </a:ext>
          </a:extLst>
        </xdr:cNvPr>
        <xdr:cNvSpPr txBox="1">
          <a:spLocks noChangeArrowheads="1"/>
        </xdr:cNvSpPr>
      </xdr:nvSpPr>
      <xdr:spPr bwMode="auto">
        <a:xfrm>
          <a:off x="6655254" y="7130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35" name="Text Box 15">
          <a:extLst>
            <a:ext uri="{FF2B5EF4-FFF2-40B4-BE49-F238E27FC236}">
              <a16:creationId xmlns:a16="http://schemas.microsoft.com/office/drawing/2014/main" id="{8DE6BC24-666B-4F59-A4A7-CD717DCFC108}"/>
            </a:ext>
          </a:extLst>
        </xdr:cNvPr>
        <xdr:cNvSpPr txBox="1">
          <a:spLocks noChangeArrowheads="1"/>
        </xdr:cNvSpPr>
      </xdr:nvSpPr>
      <xdr:spPr bwMode="auto">
        <a:xfrm>
          <a:off x="6655254" y="7130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36" name="Text Box 15">
          <a:extLst>
            <a:ext uri="{FF2B5EF4-FFF2-40B4-BE49-F238E27FC236}">
              <a16:creationId xmlns:a16="http://schemas.microsoft.com/office/drawing/2014/main" id="{E41299AF-2FB4-4305-8F3D-DF6E1510FCED}"/>
            </a:ext>
          </a:extLst>
        </xdr:cNvPr>
        <xdr:cNvSpPr txBox="1">
          <a:spLocks noChangeArrowheads="1"/>
        </xdr:cNvSpPr>
      </xdr:nvSpPr>
      <xdr:spPr bwMode="auto">
        <a:xfrm>
          <a:off x="6655254" y="7130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37" name="Text Box 15">
          <a:extLst>
            <a:ext uri="{FF2B5EF4-FFF2-40B4-BE49-F238E27FC236}">
              <a16:creationId xmlns:a16="http://schemas.microsoft.com/office/drawing/2014/main" id="{3DA53234-5BD4-4ED1-8A20-5AA6289270A9}"/>
            </a:ext>
          </a:extLst>
        </xdr:cNvPr>
        <xdr:cNvSpPr txBox="1">
          <a:spLocks noChangeArrowheads="1"/>
        </xdr:cNvSpPr>
      </xdr:nvSpPr>
      <xdr:spPr bwMode="auto">
        <a:xfrm>
          <a:off x="6655254" y="7317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38" name="Text Box 15">
          <a:extLst>
            <a:ext uri="{FF2B5EF4-FFF2-40B4-BE49-F238E27FC236}">
              <a16:creationId xmlns:a16="http://schemas.microsoft.com/office/drawing/2014/main" id="{DF31E241-4663-4684-B3B9-3947E59E987F}"/>
            </a:ext>
          </a:extLst>
        </xdr:cNvPr>
        <xdr:cNvSpPr txBox="1">
          <a:spLocks noChangeArrowheads="1"/>
        </xdr:cNvSpPr>
      </xdr:nvSpPr>
      <xdr:spPr bwMode="auto">
        <a:xfrm>
          <a:off x="6655254" y="7317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39" name="Text Box 15">
          <a:extLst>
            <a:ext uri="{FF2B5EF4-FFF2-40B4-BE49-F238E27FC236}">
              <a16:creationId xmlns:a16="http://schemas.microsoft.com/office/drawing/2014/main" id="{069318D1-ADF6-473C-B5AA-CBDEF5C49FB4}"/>
            </a:ext>
          </a:extLst>
        </xdr:cNvPr>
        <xdr:cNvSpPr txBox="1">
          <a:spLocks noChangeArrowheads="1"/>
        </xdr:cNvSpPr>
      </xdr:nvSpPr>
      <xdr:spPr bwMode="auto">
        <a:xfrm>
          <a:off x="6655254" y="7320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40" name="Text Box 15">
          <a:extLst>
            <a:ext uri="{FF2B5EF4-FFF2-40B4-BE49-F238E27FC236}">
              <a16:creationId xmlns:a16="http://schemas.microsoft.com/office/drawing/2014/main" id="{DCA0AC8D-5393-489F-A0B1-8E79A47DD059}"/>
            </a:ext>
          </a:extLst>
        </xdr:cNvPr>
        <xdr:cNvSpPr txBox="1">
          <a:spLocks noChangeArrowheads="1"/>
        </xdr:cNvSpPr>
      </xdr:nvSpPr>
      <xdr:spPr bwMode="auto">
        <a:xfrm>
          <a:off x="6655254" y="7320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41" name="Text Box 15">
          <a:extLst>
            <a:ext uri="{FF2B5EF4-FFF2-40B4-BE49-F238E27FC236}">
              <a16:creationId xmlns:a16="http://schemas.microsoft.com/office/drawing/2014/main" id="{1E845AD1-6E25-457F-8C61-C8D030CBD762}"/>
            </a:ext>
          </a:extLst>
        </xdr:cNvPr>
        <xdr:cNvSpPr txBox="1">
          <a:spLocks noChangeArrowheads="1"/>
        </xdr:cNvSpPr>
      </xdr:nvSpPr>
      <xdr:spPr bwMode="auto">
        <a:xfrm>
          <a:off x="6655254" y="7320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42" name="Text Box 15">
          <a:extLst>
            <a:ext uri="{FF2B5EF4-FFF2-40B4-BE49-F238E27FC236}">
              <a16:creationId xmlns:a16="http://schemas.microsoft.com/office/drawing/2014/main" id="{B29DDC85-728C-4AEC-A63C-9C7BF545CA74}"/>
            </a:ext>
          </a:extLst>
        </xdr:cNvPr>
        <xdr:cNvSpPr txBox="1">
          <a:spLocks noChangeArrowheads="1"/>
        </xdr:cNvSpPr>
      </xdr:nvSpPr>
      <xdr:spPr bwMode="auto">
        <a:xfrm>
          <a:off x="6655254" y="7320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43" name="Text Box 15">
          <a:extLst>
            <a:ext uri="{FF2B5EF4-FFF2-40B4-BE49-F238E27FC236}">
              <a16:creationId xmlns:a16="http://schemas.microsoft.com/office/drawing/2014/main" id="{680A3CDB-F432-4137-97A5-545535F3033F}"/>
            </a:ext>
          </a:extLst>
        </xdr:cNvPr>
        <xdr:cNvSpPr txBox="1">
          <a:spLocks noChangeArrowheads="1"/>
        </xdr:cNvSpPr>
      </xdr:nvSpPr>
      <xdr:spPr bwMode="auto">
        <a:xfrm>
          <a:off x="6655254" y="7320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44" name="Text Box 15">
          <a:extLst>
            <a:ext uri="{FF2B5EF4-FFF2-40B4-BE49-F238E27FC236}">
              <a16:creationId xmlns:a16="http://schemas.microsoft.com/office/drawing/2014/main" id="{6E659BCD-1335-4CCB-936B-CB3BCE63584F}"/>
            </a:ext>
          </a:extLst>
        </xdr:cNvPr>
        <xdr:cNvSpPr txBox="1">
          <a:spLocks noChangeArrowheads="1"/>
        </xdr:cNvSpPr>
      </xdr:nvSpPr>
      <xdr:spPr bwMode="auto">
        <a:xfrm>
          <a:off x="6655254" y="7320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45" name="Text Box 15">
          <a:extLst>
            <a:ext uri="{FF2B5EF4-FFF2-40B4-BE49-F238E27FC236}">
              <a16:creationId xmlns:a16="http://schemas.microsoft.com/office/drawing/2014/main" id="{2368AD6F-3455-4E32-BCF0-88A1BD297B10}"/>
            </a:ext>
          </a:extLst>
        </xdr:cNvPr>
        <xdr:cNvSpPr txBox="1">
          <a:spLocks noChangeArrowheads="1"/>
        </xdr:cNvSpPr>
      </xdr:nvSpPr>
      <xdr:spPr bwMode="auto">
        <a:xfrm>
          <a:off x="6655254" y="7320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46" name="Text Box 15">
          <a:extLst>
            <a:ext uri="{FF2B5EF4-FFF2-40B4-BE49-F238E27FC236}">
              <a16:creationId xmlns:a16="http://schemas.microsoft.com/office/drawing/2014/main" id="{E91DD924-44B6-4BDF-AF88-BA7DC6DB8A02}"/>
            </a:ext>
          </a:extLst>
        </xdr:cNvPr>
        <xdr:cNvSpPr txBox="1">
          <a:spLocks noChangeArrowheads="1"/>
        </xdr:cNvSpPr>
      </xdr:nvSpPr>
      <xdr:spPr bwMode="auto">
        <a:xfrm>
          <a:off x="6655254" y="7507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47" name="Text Box 15">
          <a:extLst>
            <a:ext uri="{FF2B5EF4-FFF2-40B4-BE49-F238E27FC236}">
              <a16:creationId xmlns:a16="http://schemas.microsoft.com/office/drawing/2014/main" id="{D51A1FB2-8883-4643-841A-BB12FC39EE06}"/>
            </a:ext>
          </a:extLst>
        </xdr:cNvPr>
        <xdr:cNvSpPr txBox="1">
          <a:spLocks noChangeArrowheads="1"/>
        </xdr:cNvSpPr>
      </xdr:nvSpPr>
      <xdr:spPr bwMode="auto">
        <a:xfrm>
          <a:off x="6655254" y="7507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48" name="Text Box 15">
          <a:extLst>
            <a:ext uri="{FF2B5EF4-FFF2-40B4-BE49-F238E27FC236}">
              <a16:creationId xmlns:a16="http://schemas.microsoft.com/office/drawing/2014/main" id="{FA242669-D365-41D6-A9DF-69753C2A3D09}"/>
            </a:ext>
          </a:extLst>
        </xdr:cNvPr>
        <xdr:cNvSpPr txBox="1">
          <a:spLocks noChangeArrowheads="1"/>
        </xdr:cNvSpPr>
      </xdr:nvSpPr>
      <xdr:spPr bwMode="auto">
        <a:xfrm>
          <a:off x="6655254" y="7511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49" name="Text Box 15">
          <a:extLst>
            <a:ext uri="{FF2B5EF4-FFF2-40B4-BE49-F238E27FC236}">
              <a16:creationId xmlns:a16="http://schemas.microsoft.com/office/drawing/2014/main" id="{628555F2-C553-4C0D-B58C-7E4ACCA4497C}"/>
            </a:ext>
          </a:extLst>
        </xdr:cNvPr>
        <xdr:cNvSpPr txBox="1">
          <a:spLocks noChangeArrowheads="1"/>
        </xdr:cNvSpPr>
      </xdr:nvSpPr>
      <xdr:spPr bwMode="auto">
        <a:xfrm>
          <a:off x="6655254" y="7511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50" name="Text Box 15">
          <a:extLst>
            <a:ext uri="{FF2B5EF4-FFF2-40B4-BE49-F238E27FC236}">
              <a16:creationId xmlns:a16="http://schemas.microsoft.com/office/drawing/2014/main" id="{FB7653FD-0FC1-4F34-9E7B-0941CEF3A539}"/>
            </a:ext>
          </a:extLst>
        </xdr:cNvPr>
        <xdr:cNvSpPr txBox="1">
          <a:spLocks noChangeArrowheads="1"/>
        </xdr:cNvSpPr>
      </xdr:nvSpPr>
      <xdr:spPr bwMode="auto">
        <a:xfrm>
          <a:off x="6655254" y="7511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51" name="Text Box 15">
          <a:extLst>
            <a:ext uri="{FF2B5EF4-FFF2-40B4-BE49-F238E27FC236}">
              <a16:creationId xmlns:a16="http://schemas.microsoft.com/office/drawing/2014/main" id="{76CD8B3D-5C15-46CC-9A57-3F9913EA49DD}"/>
            </a:ext>
          </a:extLst>
        </xdr:cNvPr>
        <xdr:cNvSpPr txBox="1">
          <a:spLocks noChangeArrowheads="1"/>
        </xdr:cNvSpPr>
      </xdr:nvSpPr>
      <xdr:spPr bwMode="auto">
        <a:xfrm>
          <a:off x="6655254" y="7511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52" name="Text Box 15">
          <a:extLst>
            <a:ext uri="{FF2B5EF4-FFF2-40B4-BE49-F238E27FC236}">
              <a16:creationId xmlns:a16="http://schemas.microsoft.com/office/drawing/2014/main" id="{A58F5F05-66DF-4884-B377-0A236B41E5BF}"/>
            </a:ext>
          </a:extLst>
        </xdr:cNvPr>
        <xdr:cNvSpPr txBox="1">
          <a:spLocks noChangeArrowheads="1"/>
        </xdr:cNvSpPr>
      </xdr:nvSpPr>
      <xdr:spPr bwMode="auto">
        <a:xfrm>
          <a:off x="6655254" y="7511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53" name="Text Box 15">
          <a:extLst>
            <a:ext uri="{FF2B5EF4-FFF2-40B4-BE49-F238E27FC236}">
              <a16:creationId xmlns:a16="http://schemas.microsoft.com/office/drawing/2014/main" id="{70844FFF-9AC4-4B47-90FA-702739C26365}"/>
            </a:ext>
          </a:extLst>
        </xdr:cNvPr>
        <xdr:cNvSpPr txBox="1">
          <a:spLocks noChangeArrowheads="1"/>
        </xdr:cNvSpPr>
      </xdr:nvSpPr>
      <xdr:spPr bwMode="auto">
        <a:xfrm>
          <a:off x="6655254" y="7511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54" name="Text Box 15">
          <a:extLst>
            <a:ext uri="{FF2B5EF4-FFF2-40B4-BE49-F238E27FC236}">
              <a16:creationId xmlns:a16="http://schemas.microsoft.com/office/drawing/2014/main" id="{A8231C00-8C18-4662-B428-5D817F288589}"/>
            </a:ext>
          </a:extLst>
        </xdr:cNvPr>
        <xdr:cNvSpPr txBox="1">
          <a:spLocks noChangeArrowheads="1"/>
        </xdr:cNvSpPr>
      </xdr:nvSpPr>
      <xdr:spPr bwMode="auto">
        <a:xfrm>
          <a:off x="6655254" y="7511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55" name="Text Box 15">
          <a:extLst>
            <a:ext uri="{FF2B5EF4-FFF2-40B4-BE49-F238E27FC236}">
              <a16:creationId xmlns:a16="http://schemas.microsoft.com/office/drawing/2014/main" id="{3C3F0632-7830-4D5C-9377-66B57ECF222A}"/>
            </a:ext>
          </a:extLst>
        </xdr:cNvPr>
        <xdr:cNvSpPr txBox="1">
          <a:spLocks noChangeArrowheads="1"/>
        </xdr:cNvSpPr>
      </xdr:nvSpPr>
      <xdr:spPr bwMode="auto">
        <a:xfrm>
          <a:off x="6655254" y="7698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56" name="Text Box 15">
          <a:extLst>
            <a:ext uri="{FF2B5EF4-FFF2-40B4-BE49-F238E27FC236}">
              <a16:creationId xmlns:a16="http://schemas.microsoft.com/office/drawing/2014/main" id="{46DA2D5C-4398-4CCF-A6F2-49BBFFD5CD98}"/>
            </a:ext>
          </a:extLst>
        </xdr:cNvPr>
        <xdr:cNvSpPr txBox="1">
          <a:spLocks noChangeArrowheads="1"/>
        </xdr:cNvSpPr>
      </xdr:nvSpPr>
      <xdr:spPr bwMode="auto">
        <a:xfrm>
          <a:off x="6655254" y="7698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57" name="Text Box 15">
          <a:extLst>
            <a:ext uri="{FF2B5EF4-FFF2-40B4-BE49-F238E27FC236}">
              <a16:creationId xmlns:a16="http://schemas.microsoft.com/office/drawing/2014/main" id="{1BD95883-4E82-4CD7-8658-2EAE51A15661}"/>
            </a:ext>
          </a:extLst>
        </xdr:cNvPr>
        <xdr:cNvSpPr txBox="1">
          <a:spLocks noChangeArrowheads="1"/>
        </xdr:cNvSpPr>
      </xdr:nvSpPr>
      <xdr:spPr bwMode="auto">
        <a:xfrm>
          <a:off x="6655254" y="7701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58" name="Text Box 15">
          <a:extLst>
            <a:ext uri="{FF2B5EF4-FFF2-40B4-BE49-F238E27FC236}">
              <a16:creationId xmlns:a16="http://schemas.microsoft.com/office/drawing/2014/main" id="{DFA8FACE-B0DB-4D5F-812A-088F6D23A658}"/>
            </a:ext>
          </a:extLst>
        </xdr:cNvPr>
        <xdr:cNvSpPr txBox="1">
          <a:spLocks noChangeArrowheads="1"/>
        </xdr:cNvSpPr>
      </xdr:nvSpPr>
      <xdr:spPr bwMode="auto">
        <a:xfrm>
          <a:off x="6655254" y="7701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59" name="Text Box 15">
          <a:extLst>
            <a:ext uri="{FF2B5EF4-FFF2-40B4-BE49-F238E27FC236}">
              <a16:creationId xmlns:a16="http://schemas.microsoft.com/office/drawing/2014/main" id="{275A2F85-043E-4D14-AEB7-8322BF8410CF}"/>
            </a:ext>
          </a:extLst>
        </xdr:cNvPr>
        <xdr:cNvSpPr txBox="1">
          <a:spLocks noChangeArrowheads="1"/>
        </xdr:cNvSpPr>
      </xdr:nvSpPr>
      <xdr:spPr bwMode="auto">
        <a:xfrm>
          <a:off x="6655254" y="7701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60" name="Text Box 15">
          <a:extLst>
            <a:ext uri="{FF2B5EF4-FFF2-40B4-BE49-F238E27FC236}">
              <a16:creationId xmlns:a16="http://schemas.microsoft.com/office/drawing/2014/main" id="{C666A1D6-C7A0-455E-A258-DC37F885EBBC}"/>
            </a:ext>
          </a:extLst>
        </xdr:cNvPr>
        <xdr:cNvSpPr txBox="1">
          <a:spLocks noChangeArrowheads="1"/>
        </xdr:cNvSpPr>
      </xdr:nvSpPr>
      <xdr:spPr bwMode="auto">
        <a:xfrm>
          <a:off x="6655254" y="7701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61" name="Text Box 15">
          <a:extLst>
            <a:ext uri="{FF2B5EF4-FFF2-40B4-BE49-F238E27FC236}">
              <a16:creationId xmlns:a16="http://schemas.microsoft.com/office/drawing/2014/main" id="{9F652D22-65C2-40F7-B637-6DD9A87FA134}"/>
            </a:ext>
          </a:extLst>
        </xdr:cNvPr>
        <xdr:cNvSpPr txBox="1">
          <a:spLocks noChangeArrowheads="1"/>
        </xdr:cNvSpPr>
      </xdr:nvSpPr>
      <xdr:spPr bwMode="auto">
        <a:xfrm>
          <a:off x="6655254" y="7701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62" name="Text Box 15">
          <a:extLst>
            <a:ext uri="{FF2B5EF4-FFF2-40B4-BE49-F238E27FC236}">
              <a16:creationId xmlns:a16="http://schemas.microsoft.com/office/drawing/2014/main" id="{ECD237A0-5823-480C-9C02-981F9BEED84C}"/>
            </a:ext>
          </a:extLst>
        </xdr:cNvPr>
        <xdr:cNvSpPr txBox="1">
          <a:spLocks noChangeArrowheads="1"/>
        </xdr:cNvSpPr>
      </xdr:nvSpPr>
      <xdr:spPr bwMode="auto">
        <a:xfrm>
          <a:off x="6655254" y="7701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63" name="Text Box 15">
          <a:extLst>
            <a:ext uri="{FF2B5EF4-FFF2-40B4-BE49-F238E27FC236}">
              <a16:creationId xmlns:a16="http://schemas.microsoft.com/office/drawing/2014/main" id="{047B51D9-CD10-4EB1-A21E-91AB0784BAEA}"/>
            </a:ext>
          </a:extLst>
        </xdr:cNvPr>
        <xdr:cNvSpPr txBox="1">
          <a:spLocks noChangeArrowheads="1"/>
        </xdr:cNvSpPr>
      </xdr:nvSpPr>
      <xdr:spPr bwMode="auto">
        <a:xfrm>
          <a:off x="6655254" y="7701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64" name="Text Box 15">
          <a:extLst>
            <a:ext uri="{FF2B5EF4-FFF2-40B4-BE49-F238E27FC236}">
              <a16:creationId xmlns:a16="http://schemas.microsoft.com/office/drawing/2014/main" id="{1074A60A-3B5B-423E-8921-D1DEBDDEAB49}"/>
            </a:ext>
          </a:extLst>
        </xdr:cNvPr>
        <xdr:cNvSpPr txBox="1">
          <a:spLocks noChangeArrowheads="1"/>
        </xdr:cNvSpPr>
      </xdr:nvSpPr>
      <xdr:spPr bwMode="auto">
        <a:xfrm>
          <a:off x="6655254" y="7888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65" name="Text Box 15">
          <a:extLst>
            <a:ext uri="{FF2B5EF4-FFF2-40B4-BE49-F238E27FC236}">
              <a16:creationId xmlns:a16="http://schemas.microsoft.com/office/drawing/2014/main" id="{0B994A7B-B903-480F-9865-5B7AB19B4537}"/>
            </a:ext>
          </a:extLst>
        </xdr:cNvPr>
        <xdr:cNvSpPr txBox="1">
          <a:spLocks noChangeArrowheads="1"/>
        </xdr:cNvSpPr>
      </xdr:nvSpPr>
      <xdr:spPr bwMode="auto">
        <a:xfrm>
          <a:off x="6655254" y="7888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66" name="Text Box 15">
          <a:extLst>
            <a:ext uri="{FF2B5EF4-FFF2-40B4-BE49-F238E27FC236}">
              <a16:creationId xmlns:a16="http://schemas.microsoft.com/office/drawing/2014/main" id="{2486008E-4DC3-469D-8E86-A0AF5615873C}"/>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67" name="Text Box 15">
          <a:extLst>
            <a:ext uri="{FF2B5EF4-FFF2-40B4-BE49-F238E27FC236}">
              <a16:creationId xmlns:a16="http://schemas.microsoft.com/office/drawing/2014/main" id="{B55CCBCC-3E4B-4520-BA40-6BE625A0E5D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68" name="Text Box 15">
          <a:extLst>
            <a:ext uri="{FF2B5EF4-FFF2-40B4-BE49-F238E27FC236}">
              <a16:creationId xmlns:a16="http://schemas.microsoft.com/office/drawing/2014/main" id="{F90CB116-2AE1-480E-BC21-E7A2CFA4565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69" name="Text Box 15">
          <a:extLst>
            <a:ext uri="{FF2B5EF4-FFF2-40B4-BE49-F238E27FC236}">
              <a16:creationId xmlns:a16="http://schemas.microsoft.com/office/drawing/2014/main" id="{2BE03512-0F1D-4E0D-AB11-52E463028D3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70" name="Text Box 15">
          <a:extLst>
            <a:ext uri="{FF2B5EF4-FFF2-40B4-BE49-F238E27FC236}">
              <a16:creationId xmlns:a16="http://schemas.microsoft.com/office/drawing/2014/main" id="{3880EE9E-3542-470B-82C5-DB464533491D}"/>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71" name="Text Box 15">
          <a:extLst>
            <a:ext uri="{FF2B5EF4-FFF2-40B4-BE49-F238E27FC236}">
              <a16:creationId xmlns:a16="http://schemas.microsoft.com/office/drawing/2014/main" id="{2195FA27-1F27-4ABA-98D2-DAA8C1E1274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72" name="Text Box 15">
          <a:extLst>
            <a:ext uri="{FF2B5EF4-FFF2-40B4-BE49-F238E27FC236}">
              <a16:creationId xmlns:a16="http://schemas.microsoft.com/office/drawing/2014/main" id="{32669E5D-62D2-4A0E-BFDC-C8B75FE1F83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73" name="Text Box 15">
          <a:extLst>
            <a:ext uri="{FF2B5EF4-FFF2-40B4-BE49-F238E27FC236}">
              <a16:creationId xmlns:a16="http://schemas.microsoft.com/office/drawing/2014/main" id="{FA26A64E-4291-4F11-B2F5-531F1D885313}"/>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74" name="Text Box 15">
          <a:extLst>
            <a:ext uri="{FF2B5EF4-FFF2-40B4-BE49-F238E27FC236}">
              <a16:creationId xmlns:a16="http://schemas.microsoft.com/office/drawing/2014/main" id="{159A4C65-0D3D-485F-A054-03D47FC1D59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75" name="Text Box 15">
          <a:extLst>
            <a:ext uri="{FF2B5EF4-FFF2-40B4-BE49-F238E27FC236}">
              <a16:creationId xmlns:a16="http://schemas.microsoft.com/office/drawing/2014/main" id="{9DBC3219-18ED-4CAA-AC41-C5CBFC3CA10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76" name="Text Box 15">
          <a:extLst>
            <a:ext uri="{FF2B5EF4-FFF2-40B4-BE49-F238E27FC236}">
              <a16:creationId xmlns:a16="http://schemas.microsoft.com/office/drawing/2014/main" id="{EB06F04F-7DF4-4AAC-B081-B664CBA481E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77" name="Text Box 15">
          <a:extLst>
            <a:ext uri="{FF2B5EF4-FFF2-40B4-BE49-F238E27FC236}">
              <a16:creationId xmlns:a16="http://schemas.microsoft.com/office/drawing/2014/main" id="{8631B87E-C3EC-465F-A2FE-1E02C573A793}"/>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78" name="Text Box 15">
          <a:extLst>
            <a:ext uri="{FF2B5EF4-FFF2-40B4-BE49-F238E27FC236}">
              <a16:creationId xmlns:a16="http://schemas.microsoft.com/office/drawing/2014/main" id="{6EA72DA0-A413-469B-B63F-2A792E6ED6B6}"/>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79" name="Text Box 15">
          <a:extLst>
            <a:ext uri="{FF2B5EF4-FFF2-40B4-BE49-F238E27FC236}">
              <a16:creationId xmlns:a16="http://schemas.microsoft.com/office/drawing/2014/main" id="{F09D7873-24FF-4C21-AE0A-0D31D2AFA5A5}"/>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80" name="Text Box 15">
          <a:extLst>
            <a:ext uri="{FF2B5EF4-FFF2-40B4-BE49-F238E27FC236}">
              <a16:creationId xmlns:a16="http://schemas.microsoft.com/office/drawing/2014/main" id="{6B3CE350-95E3-475C-ABD0-3E624F99E25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81" name="Text Box 15">
          <a:extLst>
            <a:ext uri="{FF2B5EF4-FFF2-40B4-BE49-F238E27FC236}">
              <a16:creationId xmlns:a16="http://schemas.microsoft.com/office/drawing/2014/main" id="{25C7AC85-DC9C-4E30-AF2B-B1B8C3622C3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82" name="Text Box 15">
          <a:extLst>
            <a:ext uri="{FF2B5EF4-FFF2-40B4-BE49-F238E27FC236}">
              <a16:creationId xmlns:a16="http://schemas.microsoft.com/office/drawing/2014/main" id="{93158C71-2951-4E26-AA00-89A728D3A95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83" name="Text Box 15">
          <a:extLst>
            <a:ext uri="{FF2B5EF4-FFF2-40B4-BE49-F238E27FC236}">
              <a16:creationId xmlns:a16="http://schemas.microsoft.com/office/drawing/2014/main" id="{2B972B13-21A4-40DD-8688-275E7B53740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84" name="Text Box 15">
          <a:extLst>
            <a:ext uri="{FF2B5EF4-FFF2-40B4-BE49-F238E27FC236}">
              <a16:creationId xmlns:a16="http://schemas.microsoft.com/office/drawing/2014/main" id="{CFC4E52E-4FE9-4989-BB86-B6447F5953F3}"/>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85" name="Text Box 15">
          <a:extLst>
            <a:ext uri="{FF2B5EF4-FFF2-40B4-BE49-F238E27FC236}">
              <a16:creationId xmlns:a16="http://schemas.microsoft.com/office/drawing/2014/main" id="{B4A93AFF-EA16-45D2-8C51-504F36CCC89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86" name="Text Box 15">
          <a:extLst>
            <a:ext uri="{FF2B5EF4-FFF2-40B4-BE49-F238E27FC236}">
              <a16:creationId xmlns:a16="http://schemas.microsoft.com/office/drawing/2014/main" id="{726409E4-7991-4218-8ED2-1B0ED79304E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87" name="Text Box 15">
          <a:extLst>
            <a:ext uri="{FF2B5EF4-FFF2-40B4-BE49-F238E27FC236}">
              <a16:creationId xmlns:a16="http://schemas.microsoft.com/office/drawing/2014/main" id="{FB337DE6-4D44-41A5-B508-6D38D4F2B71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88" name="Text Box 15">
          <a:extLst>
            <a:ext uri="{FF2B5EF4-FFF2-40B4-BE49-F238E27FC236}">
              <a16:creationId xmlns:a16="http://schemas.microsoft.com/office/drawing/2014/main" id="{6C9B92EB-9B0A-4AA7-B33D-29DFCE6051A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89" name="Text Box 15">
          <a:extLst>
            <a:ext uri="{FF2B5EF4-FFF2-40B4-BE49-F238E27FC236}">
              <a16:creationId xmlns:a16="http://schemas.microsoft.com/office/drawing/2014/main" id="{0F66EA2F-0452-415E-8E8A-A5AB8223FBF6}"/>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90" name="Text Box 15">
          <a:extLst>
            <a:ext uri="{FF2B5EF4-FFF2-40B4-BE49-F238E27FC236}">
              <a16:creationId xmlns:a16="http://schemas.microsoft.com/office/drawing/2014/main" id="{0BDC3273-6449-4CDF-B867-E2AEE146CE1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91" name="Text Box 15">
          <a:extLst>
            <a:ext uri="{FF2B5EF4-FFF2-40B4-BE49-F238E27FC236}">
              <a16:creationId xmlns:a16="http://schemas.microsoft.com/office/drawing/2014/main" id="{8F8E9E63-98EE-404D-A960-966925A00085}"/>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92" name="Text Box 15">
          <a:extLst>
            <a:ext uri="{FF2B5EF4-FFF2-40B4-BE49-F238E27FC236}">
              <a16:creationId xmlns:a16="http://schemas.microsoft.com/office/drawing/2014/main" id="{517119CB-6D71-4143-AFFB-28026CE919F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93" name="Text Box 15">
          <a:extLst>
            <a:ext uri="{FF2B5EF4-FFF2-40B4-BE49-F238E27FC236}">
              <a16:creationId xmlns:a16="http://schemas.microsoft.com/office/drawing/2014/main" id="{A42CC875-021B-4533-8483-8EA3086E3338}"/>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94" name="Text Box 15">
          <a:extLst>
            <a:ext uri="{FF2B5EF4-FFF2-40B4-BE49-F238E27FC236}">
              <a16:creationId xmlns:a16="http://schemas.microsoft.com/office/drawing/2014/main" id="{A89DF3D8-A80E-4248-B829-23918FEE21F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95" name="Text Box 15">
          <a:extLst>
            <a:ext uri="{FF2B5EF4-FFF2-40B4-BE49-F238E27FC236}">
              <a16:creationId xmlns:a16="http://schemas.microsoft.com/office/drawing/2014/main" id="{76928A9A-B82E-4F08-87B5-1B09F57D461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96" name="Text Box 15">
          <a:extLst>
            <a:ext uri="{FF2B5EF4-FFF2-40B4-BE49-F238E27FC236}">
              <a16:creationId xmlns:a16="http://schemas.microsoft.com/office/drawing/2014/main" id="{F44CB3B6-AB9C-455D-9FE3-9E5E1075C1D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97" name="Text Box 15">
          <a:extLst>
            <a:ext uri="{FF2B5EF4-FFF2-40B4-BE49-F238E27FC236}">
              <a16:creationId xmlns:a16="http://schemas.microsoft.com/office/drawing/2014/main" id="{D3471B51-190A-4A9B-B5F9-4027910A8C9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98" name="Text Box 15">
          <a:extLst>
            <a:ext uri="{FF2B5EF4-FFF2-40B4-BE49-F238E27FC236}">
              <a16:creationId xmlns:a16="http://schemas.microsoft.com/office/drawing/2014/main" id="{B99F1098-68AA-4235-B096-90E9A866B89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99" name="Text Box 15">
          <a:extLst>
            <a:ext uri="{FF2B5EF4-FFF2-40B4-BE49-F238E27FC236}">
              <a16:creationId xmlns:a16="http://schemas.microsoft.com/office/drawing/2014/main" id="{6C970C9C-4152-4310-9590-D53D8EE4C378}"/>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00" name="Text Box 15">
          <a:extLst>
            <a:ext uri="{FF2B5EF4-FFF2-40B4-BE49-F238E27FC236}">
              <a16:creationId xmlns:a16="http://schemas.microsoft.com/office/drawing/2014/main" id="{5C777522-9F55-416A-8579-F718B759971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01" name="Text Box 15">
          <a:extLst>
            <a:ext uri="{FF2B5EF4-FFF2-40B4-BE49-F238E27FC236}">
              <a16:creationId xmlns:a16="http://schemas.microsoft.com/office/drawing/2014/main" id="{90DD1D9B-20BC-4B9E-BB1D-D69FF7EA5746}"/>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02" name="Text Box 15">
          <a:extLst>
            <a:ext uri="{FF2B5EF4-FFF2-40B4-BE49-F238E27FC236}">
              <a16:creationId xmlns:a16="http://schemas.microsoft.com/office/drawing/2014/main" id="{DE48B6FD-E1C3-442D-B218-91E893032B3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03" name="Text Box 15">
          <a:extLst>
            <a:ext uri="{FF2B5EF4-FFF2-40B4-BE49-F238E27FC236}">
              <a16:creationId xmlns:a16="http://schemas.microsoft.com/office/drawing/2014/main" id="{AEFDFE02-2B2A-4601-9FA5-1701E36B1866}"/>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04" name="Text Box 15">
          <a:extLst>
            <a:ext uri="{FF2B5EF4-FFF2-40B4-BE49-F238E27FC236}">
              <a16:creationId xmlns:a16="http://schemas.microsoft.com/office/drawing/2014/main" id="{465BCDF4-8ABA-4275-B7D7-FF6208958D68}"/>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05" name="Text Box 15">
          <a:extLst>
            <a:ext uri="{FF2B5EF4-FFF2-40B4-BE49-F238E27FC236}">
              <a16:creationId xmlns:a16="http://schemas.microsoft.com/office/drawing/2014/main" id="{7A7BAFAD-39BA-4E52-A27E-6C9B64589F2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06" name="Text Box 15">
          <a:extLst>
            <a:ext uri="{FF2B5EF4-FFF2-40B4-BE49-F238E27FC236}">
              <a16:creationId xmlns:a16="http://schemas.microsoft.com/office/drawing/2014/main" id="{2925E496-BE2D-4E95-AFA9-33FFEB2D39A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07" name="Text Box 15">
          <a:extLst>
            <a:ext uri="{FF2B5EF4-FFF2-40B4-BE49-F238E27FC236}">
              <a16:creationId xmlns:a16="http://schemas.microsoft.com/office/drawing/2014/main" id="{59B6D7F6-5D75-4F19-96BA-E5B62376E15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08" name="Text Box 15">
          <a:extLst>
            <a:ext uri="{FF2B5EF4-FFF2-40B4-BE49-F238E27FC236}">
              <a16:creationId xmlns:a16="http://schemas.microsoft.com/office/drawing/2014/main" id="{AAA09261-A5E3-4157-9589-944CA1CE3E1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09" name="Text Box 15">
          <a:extLst>
            <a:ext uri="{FF2B5EF4-FFF2-40B4-BE49-F238E27FC236}">
              <a16:creationId xmlns:a16="http://schemas.microsoft.com/office/drawing/2014/main" id="{0EE093EC-D36D-4864-A4E5-FB37EDCD2AD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10" name="Text Box 15">
          <a:extLst>
            <a:ext uri="{FF2B5EF4-FFF2-40B4-BE49-F238E27FC236}">
              <a16:creationId xmlns:a16="http://schemas.microsoft.com/office/drawing/2014/main" id="{5D3AFE67-5D5B-4AC2-A7C9-5C530E38215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11" name="Text Box 15">
          <a:extLst>
            <a:ext uri="{FF2B5EF4-FFF2-40B4-BE49-F238E27FC236}">
              <a16:creationId xmlns:a16="http://schemas.microsoft.com/office/drawing/2014/main" id="{0DDA354E-FA47-459A-9CCE-9B0E6CE78DD5}"/>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12" name="Text Box 15">
          <a:extLst>
            <a:ext uri="{FF2B5EF4-FFF2-40B4-BE49-F238E27FC236}">
              <a16:creationId xmlns:a16="http://schemas.microsoft.com/office/drawing/2014/main" id="{635DDBE4-092B-4FC6-80BD-3A823A1731C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13" name="Text Box 15">
          <a:extLst>
            <a:ext uri="{FF2B5EF4-FFF2-40B4-BE49-F238E27FC236}">
              <a16:creationId xmlns:a16="http://schemas.microsoft.com/office/drawing/2014/main" id="{94F48874-D571-4217-A2DC-FB1951DAD63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14" name="Text Box 15">
          <a:extLst>
            <a:ext uri="{FF2B5EF4-FFF2-40B4-BE49-F238E27FC236}">
              <a16:creationId xmlns:a16="http://schemas.microsoft.com/office/drawing/2014/main" id="{3DED3347-3E2D-4551-BE55-5AC892369CA6}"/>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15" name="Text Box 15">
          <a:extLst>
            <a:ext uri="{FF2B5EF4-FFF2-40B4-BE49-F238E27FC236}">
              <a16:creationId xmlns:a16="http://schemas.microsoft.com/office/drawing/2014/main" id="{CFF20E05-454F-4926-84CC-151B7A5FCB5D}"/>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16" name="Text Box 15">
          <a:extLst>
            <a:ext uri="{FF2B5EF4-FFF2-40B4-BE49-F238E27FC236}">
              <a16:creationId xmlns:a16="http://schemas.microsoft.com/office/drawing/2014/main" id="{6C95EE9C-EE69-458A-862E-0C586034E09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17" name="Text Box 15">
          <a:extLst>
            <a:ext uri="{FF2B5EF4-FFF2-40B4-BE49-F238E27FC236}">
              <a16:creationId xmlns:a16="http://schemas.microsoft.com/office/drawing/2014/main" id="{84EAC188-1442-4BA4-A634-826EFBECEF66}"/>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18" name="Text Box 15">
          <a:extLst>
            <a:ext uri="{FF2B5EF4-FFF2-40B4-BE49-F238E27FC236}">
              <a16:creationId xmlns:a16="http://schemas.microsoft.com/office/drawing/2014/main" id="{20233F79-2EA0-4DFF-94F6-5D7A2298CF78}"/>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19" name="Text Box 15">
          <a:extLst>
            <a:ext uri="{FF2B5EF4-FFF2-40B4-BE49-F238E27FC236}">
              <a16:creationId xmlns:a16="http://schemas.microsoft.com/office/drawing/2014/main" id="{849E75E3-C6AD-43CC-B257-54989F9B94C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20" name="Text Box 15">
          <a:extLst>
            <a:ext uri="{FF2B5EF4-FFF2-40B4-BE49-F238E27FC236}">
              <a16:creationId xmlns:a16="http://schemas.microsoft.com/office/drawing/2014/main" id="{0C169AAB-3C75-4199-8463-D89A29F8B32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21" name="Text Box 15">
          <a:extLst>
            <a:ext uri="{FF2B5EF4-FFF2-40B4-BE49-F238E27FC236}">
              <a16:creationId xmlns:a16="http://schemas.microsoft.com/office/drawing/2014/main" id="{AE98843A-933B-415C-B87C-D8A4B73EAAD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22" name="Text Box 15">
          <a:extLst>
            <a:ext uri="{FF2B5EF4-FFF2-40B4-BE49-F238E27FC236}">
              <a16:creationId xmlns:a16="http://schemas.microsoft.com/office/drawing/2014/main" id="{B7076BF4-A472-4186-AD99-6E78DDE5CDE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23" name="Text Box 15">
          <a:extLst>
            <a:ext uri="{FF2B5EF4-FFF2-40B4-BE49-F238E27FC236}">
              <a16:creationId xmlns:a16="http://schemas.microsoft.com/office/drawing/2014/main" id="{5D056EB7-A8BE-454B-8C05-38CAB4468976}"/>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24" name="Text Box 15">
          <a:extLst>
            <a:ext uri="{FF2B5EF4-FFF2-40B4-BE49-F238E27FC236}">
              <a16:creationId xmlns:a16="http://schemas.microsoft.com/office/drawing/2014/main" id="{A41D7754-0959-48E4-A0C6-1B8FA4A5FCF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25" name="Text Box 15">
          <a:extLst>
            <a:ext uri="{FF2B5EF4-FFF2-40B4-BE49-F238E27FC236}">
              <a16:creationId xmlns:a16="http://schemas.microsoft.com/office/drawing/2014/main" id="{6FCB491D-5A63-4714-BF06-0AF022FB5D0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26" name="Text Box 15">
          <a:extLst>
            <a:ext uri="{FF2B5EF4-FFF2-40B4-BE49-F238E27FC236}">
              <a16:creationId xmlns:a16="http://schemas.microsoft.com/office/drawing/2014/main" id="{F15E702F-1DD7-447E-911C-ADDBE28D480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27" name="Text Box 15">
          <a:extLst>
            <a:ext uri="{FF2B5EF4-FFF2-40B4-BE49-F238E27FC236}">
              <a16:creationId xmlns:a16="http://schemas.microsoft.com/office/drawing/2014/main" id="{B5465585-9451-467E-A13F-0C679C20609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28" name="Text Box 15">
          <a:extLst>
            <a:ext uri="{FF2B5EF4-FFF2-40B4-BE49-F238E27FC236}">
              <a16:creationId xmlns:a16="http://schemas.microsoft.com/office/drawing/2014/main" id="{A08A612D-6A44-4669-9333-7C9C2811D0C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29" name="Text Box 15">
          <a:extLst>
            <a:ext uri="{FF2B5EF4-FFF2-40B4-BE49-F238E27FC236}">
              <a16:creationId xmlns:a16="http://schemas.microsoft.com/office/drawing/2014/main" id="{CFE93037-9438-4D7D-ADA0-FBCD88FE543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30" name="Text Box 15">
          <a:extLst>
            <a:ext uri="{FF2B5EF4-FFF2-40B4-BE49-F238E27FC236}">
              <a16:creationId xmlns:a16="http://schemas.microsoft.com/office/drawing/2014/main" id="{8160CAFE-C136-4546-A961-0500881D88A6}"/>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31" name="Text Box 15">
          <a:extLst>
            <a:ext uri="{FF2B5EF4-FFF2-40B4-BE49-F238E27FC236}">
              <a16:creationId xmlns:a16="http://schemas.microsoft.com/office/drawing/2014/main" id="{48E87853-80C7-46D0-873B-6213BE66DE7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32" name="Text Box 15">
          <a:extLst>
            <a:ext uri="{FF2B5EF4-FFF2-40B4-BE49-F238E27FC236}">
              <a16:creationId xmlns:a16="http://schemas.microsoft.com/office/drawing/2014/main" id="{3101F308-8357-4F28-B490-B8700D40089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33" name="Text Box 15">
          <a:extLst>
            <a:ext uri="{FF2B5EF4-FFF2-40B4-BE49-F238E27FC236}">
              <a16:creationId xmlns:a16="http://schemas.microsoft.com/office/drawing/2014/main" id="{67EE29C1-B41B-4868-8C68-8D724BC0D5D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34" name="Text Box 15">
          <a:extLst>
            <a:ext uri="{FF2B5EF4-FFF2-40B4-BE49-F238E27FC236}">
              <a16:creationId xmlns:a16="http://schemas.microsoft.com/office/drawing/2014/main" id="{65FDD409-9EFE-4F8C-938F-BC820016BE8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35" name="Text Box 15">
          <a:extLst>
            <a:ext uri="{FF2B5EF4-FFF2-40B4-BE49-F238E27FC236}">
              <a16:creationId xmlns:a16="http://schemas.microsoft.com/office/drawing/2014/main" id="{C296F530-BF7B-4381-819A-F681D489561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36" name="Text Box 15">
          <a:extLst>
            <a:ext uri="{FF2B5EF4-FFF2-40B4-BE49-F238E27FC236}">
              <a16:creationId xmlns:a16="http://schemas.microsoft.com/office/drawing/2014/main" id="{6AFC347C-1524-49B0-9184-BFFD9CB3512D}"/>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37" name="Text Box 15">
          <a:extLst>
            <a:ext uri="{FF2B5EF4-FFF2-40B4-BE49-F238E27FC236}">
              <a16:creationId xmlns:a16="http://schemas.microsoft.com/office/drawing/2014/main" id="{EB24F20D-2758-4221-B97A-9568A6DC64A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38" name="Text Box 15">
          <a:extLst>
            <a:ext uri="{FF2B5EF4-FFF2-40B4-BE49-F238E27FC236}">
              <a16:creationId xmlns:a16="http://schemas.microsoft.com/office/drawing/2014/main" id="{022AF7DB-8B9B-40CD-95F6-B770015339E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39" name="Text Box 15">
          <a:extLst>
            <a:ext uri="{FF2B5EF4-FFF2-40B4-BE49-F238E27FC236}">
              <a16:creationId xmlns:a16="http://schemas.microsoft.com/office/drawing/2014/main" id="{10C67EDF-313D-48A7-AE79-1EABC663F80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40" name="Text Box 15">
          <a:extLst>
            <a:ext uri="{FF2B5EF4-FFF2-40B4-BE49-F238E27FC236}">
              <a16:creationId xmlns:a16="http://schemas.microsoft.com/office/drawing/2014/main" id="{201FC191-E615-4FBC-AF4E-DFF65ABE0D2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41" name="Text Box 15">
          <a:extLst>
            <a:ext uri="{FF2B5EF4-FFF2-40B4-BE49-F238E27FC236}">
              <a16:creationId xmlns:a16="http://schemas.microsoft.com/office/drawing/2014/main" id="{49BCDB19-2EE2-4EE5-A2BD-F7BD135296C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42" name="Text Box 15">
          <a:extLst>
            <a:ext uri="{FF2B5EF4-FFF2-40B4-BE49-F238E27FC236}">
              <a16:creationId xmlns:a16="http://schemas.microsoft.com/office/drawing/2014/main" id="{4D32D764-9749-4994-B1AA-CC61E96531F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43" name="Text Box 15">
          <a:extLst>
            <a:ext uri="{FF2B5EF4-FFF2-40B4-BE49-F238E27FC236}">
              <a16:creationId xmlns:a16="http://schemas.microsoft.com/office/drawing/2014/main" id="{4DF176EE-4D23-4E01-971B-CE0452B548A5}"/>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44" name="Text Box 15">
          <a:extLst>
            <a:ext uri="{FF2B5EF4-FFF2-40B4-BE49-F238E27FC236}">
              <a16:creationId xmlns:a16="http://schemas.microsoft.com/office/drawing/2014/main" id="{F0949441-2F3E-40BD-A5C1-D52D3F820A0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45" name="Text Box 15">
          <a:extLst>
            <a:ext uri="{FF2B5EF4-FFF2-40B4-BE49-F238E27FC236}">
              <a16:creationId xmlns:a16="http://schemas.microsoft.com/office/drawing/2014/main" id="{9DED636A-E1B1-4932-B28F-D46FAEBD104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46" name="Text Box 15">
          <a:extLst>
            <a:ext uri="{FF2B5EF4-FFF2-40B4-BE49-F238E27FC236}">
              <a16:creationId xmlns:a16="http://schemas.microsoft.com/office/drawing/2014/main" id="{5BD242BF-8651-4E63-8BCC-8DAC62BC520C}"/>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47" name="Text Box 15">
          <a:extLst>
            <a:ext uri="{FF2B5EF4-FFF2-40B4-BE49-F238E27FC236}">
              <a16:creationId xmlns:a16="http://schemas.microsoft.com/office/drawing/2014/main" id="{6CC2CF70-1866-4ADC-B84A-62E8287DDEB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48" name="Text Box 15">
          <a:extLst>
            <a:ext uri="{FF2B5EF4-FFF2-40B4-BE49-F238E27FC236}">
              <a16:creationId xmlns:a16="http://schemas.microsoft.com/office/drawing/2014/main" id="{26F112C4-2EB9-49CA-9D1D-80139022834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49" name="Text Box 15">
          <a:extLst>
            <a:ext uri="{FF2B5EF4-FFF2-40B4-BE49-F238E27FC236}">
              <a16:creationId xmlns:a16="http://schemas.microsoft.com/office/drawing/2014/main" id="{55567CDC-E4A8-43FA-9626-DA84EF2C0003}"/>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50" name="Text Box 15">
          <a:extLst>
            <a:ext uri="{FF2B5EF4-FFF2-40B4-BE49-F238E27FC236}">
              <a16:creationId xmlns:a16="http://schemas.microsoft.com/office/drawing/2014/main" id="{69DA503C-F5D5-4AE2-877E-72F3AB4156A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51" name="Text Box 15">
          <a:extLst>
            <a:ext uri="{FF2B5EF4-FFF2-40B4-BE49-F238E27FC236}">
              <a16:creationId xmlns:a16="http://schemas.microsoft.com/office/drawing/2014/main" id="{2607661E-3341-4EC2-9526-5B8025EDF71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52" name="Text Box 15">
          <a:extLst>
            <a:ext uri="{FF2B5EF4-FFF2-40B4-BE49-F238E27FC236}">
              <a16:creationId xmlns:a16="http://schemas.microsoft.com/office/drawing/2014/main" id="{076E1182-B044-481B-98BC-0C824D8B0FB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53" name="Text Box 15">
          <a:extLst>
            <a:ext uri="{FF2B5EF4-FFF2-40B4-BE49-F238E27FC236}">
              <a16:creationId xmlns:a16="http://schemas.microsoft.com/office/drawing/2014/main" id="{441D6B83-5D8B-496D-9E72-C3D76BA233E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54" name="Text Box 15">
          <a:extLst>
            <a:ext uri="{FF2B5EF4-FFF2-40B4-BE49-F238E27FC236}">
              <a16:creationId xmlns:a16="http://schemas.microsoft.com/office/drawing/2014/main" id="{3854174E-2118-4D6F-B83B-96F55C289B8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55" name="Text Box 15">
          <a:extLst>
            <a:ext uri="{FF2B5EF4-FFF2-40B4-BE49-F238E27FC236}">
              <a16:creationId xmlns:a16="http://schemas.microsoft.com/office/drawing/2014/main" id="{F3E0BB1E-08C9-4213-A466-00D84FE8E31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56" name="Text Box 15">
          <a:extLst>
            <a:ext uri="{FF2B5EF4-FFF2-40B4-BE49-F238E27FC236}">
              <a16:creationId xmlns:a16="http://schemas.microsoft.com/office/drawing/2014/main" id="{F3B34A5F-202C-429E-9949-BCFD13778E3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57" name="Text Box 15">
          <a:extLst>
            <a:ext uri="{FF2B5EF4-FFF2-40B4-BE49-F238E27FC236}">
              <a16:creationId xmlns:a16="http://schemas.microsoft.com/office/drawing/2014/main" id="{A0CE4720-54B1-464B-8C83-A166E529BB3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58" name="Text Box 15">
          <a:extLst>
            <a:ext uri="{FF2B5EF4-FFF2-40B4-BE49-F238E27FC236}">
              <a16:creationId xmlns:a16="http://schemas.microsoft.com/office/drawing/2014/main" id="{2501CF50-AFC5-47E2-8C9A-915F366EC6D8}"/>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59" name="Text Box 15">
          <a:extLst>
            <a:ext uri="{FF2B5EF4-FFF2-40B4-BE49-F238E27FC236}">
              <a16:creationId xmlns:a16="http://schemas.microsoft.com/office/drawing/2014/main" id="{9AC409DC-5821-45A9-BFD6-EE8B1CC8D8C5}"/>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60" name="Text Box 15">
          <a:extLst>
            <a:ext uri="{FF2B5EF4-FFF2-40B4-BE49-F238E27FC236}">
              <a16:creationId xmlns:a16="http://schemas.microsoft.com/office/drawing/2014/main" id="{B54328D9-8943-4C26-87FE-6A41739AA803}"/>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61" name="Text Box 15">
          <a:extLst>
            <a:ext uri="{FF2B5EF4-FFF2-40B4-BE49-F238E27FC236}">
              <a16:creationId xmlns:a16="http://schemas.microsoft.com/office/drawing/2014/main" id="{226B7A94-CF98-4D8A-A9F2-432B2E3B0326}"/>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62" name="Text Box 15">
          <a:extLst>
            <a:ext uri="{FF2B5EF4-FFF2-40B4-BE49-F238E27FC236}">
              <a16:creationId xmlns:a16="http://schemas.microsoft.com/office/drawing/2014/main" id="{1BD2B0CC-75B9-43C3-8696-96EECDAA339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63" name="Text Box 15">
          <a:extLst>
            <a:ext uri="{FF2B5EF4-FFF2-40B4-BE49-F238E27FC236}">
              <a16:creationId xmlns:a16="http://schemas.microsoft.com/office/drawing/2014/main" id="{BB5B70C6-7143-4BB2-8322-6B217CF26443}"/>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64" name="Text Box 15">
          <a:extLst>
            <a:ext uri="{FF2B5EF4-FFF2-40B4-BE49-F238E27FC236}">
              <a16:creationId xmlns:a16="http://schemas.microsoft.com/office/drawing/2014/main" id="{46CAD476-AF71-498C-95B7-8B31902D497D}"/>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65" name="Text Box 15">
          <a:extLst>
            <a:ext uri="{FF2B5EF4-FFF2-40B4-BE49-F238E27FC236}">
              <a16:creationId xmlns:a16="http://schemas.microsoft.com/office/drawing/2014/main" id="{22F312E9-2032-4D57-A921-81335F3DA43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66" name="Text Box 15">
          <a:extLst>
            <a:ext uri="{FF2B5EF4-FFF2-40B4-BE49-F238E27FC236}">
              <a16:creationId xmlns:a16="http://schemas.microsoft.com/office/drawing/2014/main" id="{BB83218B-BC03-4C59-B21D-5450D3F397D3}"/>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67" name="Text Box 15">
          <a:extLst>
            <a:ext uri="{FF2B5EF4-FFF2-40B4-BE49-F238E27FC236}">
              <a16:creationId xmlns:a16="http://schemas.microsoft.com/office/drawing/2014/main" id="{885CA3BC-6947-4B57-8893-7CD805F631A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68" name="Text Box 15">
          <a:extLst>
            <a:ext uri="{FF2B5EF4-FFF2-40B4-BE49-F238E27FC236}">
              <a16:creationId xmlns:a16="http://schemas.microsoft.com/office/drawing/2014/main" id="{92BAA38B-363A-461A-9A22-D728FD759DB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69" name="Text Box 15">
          <a:extLst>
            <a:ext uri="{FF2B5EF4-FFF2-40B4-BE49-F238E27FC236}">
              <a16:creationId xmlns:a16="http://schemas.microsoft.com/office/drawing/2014/main" id="{D22202D8-2314-4E4F-B0B6-25F7BF58385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70" name="Text Box 15">
          <a:extLst>
            <a:ext uri="{FF2B5EF4-FFF2-40B4-BE49-F238E27FC236}">
              <a16:creationId xmlns:a16="http://schemas.microsoft.com/office/drawing/2014/main" id="{12EBC134-692D-4B2B-9FBB-50E6B72C1803}"/>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71" name="Text Box 15">
          <a:extLst>
            <a:ext uri="{FF2B5EF4-FFF2-40B4-BE49-F238E27FC236}">
              <a16:creationId xmlns:a16="http://schemas.microsoft.com/office/drawing/2014/main" id="{3E9E9A4A-351C-4E4A-9777-E3A94EB6EA8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72" name="Text Box 15">
          <a:extLst>
            <a:ext uri="{FF2B5EF4-FFF2-40B4-BE49-F238E27FC236}">
              <a16:creationId xmlns:a16="http://schemas.microsoft.com/office/drawing/2014/main" id="{7CF6CC77-9071-418A-AC98-940F134CD29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73" name="Text Box 15">
          <a:extLst>
            <a:ext uri="{FF2B5EF4-FFF2-40B4-BE49-F238E27FC236}">
              <a16:creationId xmlns:a16="http://schemas.microsoft.com/office/drawing/2014/main" id="{C6757856-07E1-4A81-8C77-44C642054C7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74" name="Text Box 15">
          <a:extLst>
            <a:ext uri="{FF2B5EF4-FFF2-40B4-BE49-F238E27FC236}">
              <a16:creationId xmlns:a16="http://schemas.microsoft.com/office/drawing/2014/main" id="{23079789-17E4-46DE-9B0C-1BA880FCF718}"/>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75" name="Text Box 15">
          <a:extLst>
            <a:ext uri="{FF2B5EF4-FFF2-40B4-BE49-F238E27FC236}">
              <a16:creationId xmlns:a16="http://schemas.microsoft.com/office/drawing/2014/main" id="{60065BC6-466A-48B8-A21F-80D6CF45DAC5}"/>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76" name="Text Box 15">
          <a:extLst>
            <a:ext uri="{FF2B5EF4-FFF2-40B4-BE49-F238E27FC236}">
              <a16:creationId xmlns:a16="http://schemas.microsoft.com/office/drawing/2014/main" id="{B4A4E48F-F96B-44A3-A544-89B5B764F0E6}"/>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77" name="Text Box 15">
          <a:extLst>
            <a:ext uri="{FF2B5EF4-FFF2-40B4-BE49-F238E27FC236}">
              <a16:creationId xmlns:a16="http://schemas.microsoft.com/office/drawing/2014/main" id="{DB286A94-F959-49BB-BFB6-C043F3E57B9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78" name="Text Box 15">
          <a:extLst>
            <a:ext uri="{FF2B5EF4-FFF2-40B4-BE49-F238E27FC236}">
              <a16:creationId xmlns:a16="http://schemas.microsoft.com/office/drawing/2014/main" id="{9A50D3BD-D8CC-4903-B447-C13F91C83B4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79" name="Text Box 15">
          <a:extLst>
            <a:ext uri="{FF2B5EF4-FFF2-40B4-BE49-F238E27FC236}">
              <a16:creationId xmlns:a16="http://schemas.microsoft.com/office/drawing/2014/main" id="{974485DD-B951-4D91-8725-E6811B08323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80" name="Text Box 15">
          <a:extLst>
            <a:ext uri="{FF2B5EF4-FFF2-40B4-BE49-F238E27FC236}">
              <a16:creationId xmlns:a16="http://schemas.microsoft.com/office/drawing/2014/main" id="{B651E64E-74E7-427F-A9AF-1AFD176B5F4D}"/>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81" name="Text Box 15">
          <a:extLst>
            <a:ext uri="{FF2B5EF4-FFF2-40B4-BE49-F238E27FC236}">
              <a16:creationId xmlns:a16="http://schemas.microsoft.com/office/drawing/2014/main" id="{C5E336D0-946A-4F0D-8C52-7DCB64F57D4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82" name="Text Box 15">
          <a:extLst>
            <a:ext uri="{FF2B5EF4-FFF2-40B4-BE49-F238E27FC236}">
              <a16:creationId xmlns:a16="http://schemas.microsoft.com/office/drawing/2014/main" id="{4143BA76-C8EF-4F83-BD54-EF7640DBEBF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83" name="Text Box 15">
          <a:extLst>
            <a:ext uri="{FF2B5EF4-FFF2-40B4-BE49-F238E27FC236}">
              <a16:creationId xmlns:a16="http://schemas.microsoft.com/office/drawing/2014/main" id="{B34D7D20-464F-4857-91C1-F9DF68E7C445}"/>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84" name="Text Box 15">
          <a:extLst>
            <a:ext uri="{FF2B5EF4-FFF2-40B4-BE49-F238E27FC236}">
              <a16:creationId xmlns:a16="http://schemas.microsoft.com/office/drawing/2014/main" id="{91F2EDEC-58E6-402F-A355-B915E05FBE0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85" name="Text Box 15">
          <a:extLst>
            <a:ext uri="{FF2B5EF4-FFF2-40B4-BE49-F238E27FC236}">
              <a16:creationId xmlns:a16="http://schemas.microsoft.com/office/drawing/2014/main" id="{2DAF6119-1F78-414C-8947-38FC92C031F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86" name="Text Box 15">
          <a:extLst>
            <a:ext uri="{FF2B5EF4-FFF2-40B4-BE49-F238E27FC236}">
              <a16:creationId xmlns:a16="http://schemas.microsoft.com/office/drawing/2014/main" id="{3C854803-CCEA-4CA9-971F-56749E7470E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87" name="Text Box 15">
          <a:extLst>
            <a:ext uri="{FF2B5EF4-FFF2-40B4-BE49-F238E27FC236}">
              <a16:creationId xmlns:a16="http://schemas.microsoft.com/office/drawing/2014/main" id="{0162B5A7-E11D-4C12-A501-95558214F27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88" name="Text Box 15">
          <a:extLst>
            <a:ext uri="{FF2B5EF4-FFF2-40B4-BE49-F238E27FC236}">
              <a16:creationId xmlns:a16="http://schemas.microsoft.com/office/drawing/2014/main" id="{A998CB47-7715-4C2F-9772-8FAE362504E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89" name="Text Box 15">
          <a:extLst>
            <a:ext uri="{FF2B5EF4-FFF2-40B4-BE49-F238E27FC236}">
              <a16:creationId xmlns:a16="http://schemas.microsoft.com/office/drawing/2014/main" id="{F1FD1EBA-2A27-4160-A026-7F4356D65F2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90" name="Text Box 15">
          <a:extLst>
            <a:ext uri="{FF2B5EF4-FFF2-40B4-BE49-F238E27FC236}">
              <a16:creationId xmlns:a16="http://schemas.microsoft.com/office/drawing/2014/main" id="{64B11CDD-8AA6-43BA-B8D1-014FB05179D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91" name="Text Box 15">
          <a:extLst>
            <a:ext uri="{FF2B5EF4-FFF2-40B4-BE49-F238E27FC236}">
              <a16:creationId xmlns:a16="http://schemas.microsoft.com/office/drawing/2014/main" id="{BC205AA8-F372-4C7D-8492-D8F779E148F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92" name="Text Box 15">
          <a:extLst>
            <a:ext uri="{FF2B5EF4-FFF2-40B4-BE49-F238E27FC236}">
              <a16:creationId xmlns:a16="http://schemas.microsoft.com/office/drawing/2014/main" id="{878DE710-3E36-431E-8915-A83B5208104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93" name="Text Box 15">
          <a:extLst>
            <a:ext uri="{FF2B5EF4-FFF2-40B4-BE49-F238E27FC236}">
              <a16:creationId xmlns:a16="http://schemas.microsoft.com/office/drawing/2014/main" id="{FFFEF950-3BDC-4942-8D0D-D4C21D487F8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94" name="Text Box 15">
          <a:extLst>
            <a:ext uri="{FF2B5EF4-FFF2-40B4-BE49-F238E27FC236}">
              <a16:creationId xmlns:a16="http://schemas.microsoft.com/office/drawing/2014/main" id="{6D9C077F-096A-4179-8B81-F129F62B2B2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95" name="Text Box 15">
          <a:extLst>
            <a:ext uri="{FF2B5EF4-FFF2-40B4-BE49-F238E27FC236}">
              <a16:creationId xmlns:a16="http://schemas.microsoft.com/office/drawing/2014/main" id="{0F7A19BF-FF07-4759-AD49-4DED30630CA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96" name="Text Box 15">
          <a:extLst>
            <a:ext uri="{FF2B5EF4-FFF2-40B4-BE49-F238E27FC236}">
              <a16:creationId xmlns:a16="http://schemas.microsoft.com/office/drawing/2014/main" id="{E444DB3B-11AB-4CD5-AF49-38800DFBF705}"/>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97" name="Text Box 15">
          <a:extLst>
            <a:ext uri="{FF2B5EF4-FFF2-40B4-BE49-F238E27FC236}">
              <a16:creationId xmlns:a16="http://schemas.microsoft.com/office/drawing/2014/main" id="{0F4CD493-AF6B-4808-95FA-54CE9503E925}"/>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98" name="Text Box 15">
          <a:extLst>
            <a:ext uri="{FF2B5EF4-FFF2-40B4-BE49-F238E27FC236}">
              <a16:creationId xmlns:a16="http://schemas.microsoft.com/office/drawing/2014/main" id="{0D750E34-F9B4-419F-B338-10CE2B0809A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99" name="Text Box 15">
          <a:extLst>
            <a:ext uri="{FF2B5EF4-FFF2-40B4-BE49-F238E27FC236}">
              <a16:creationId xmlns:a16="http://schemas.microsoft.com/office/drawing/2014/main" id="{64BBCFBF-4260-49C8-9146-C1CA48FDC06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00" name="Text Box 15">
          <a:extLst>
            <a:ext uri="{FF2B5EF4-FFF2-40B4-BE49-F238E27FC236}">
              <a16:creationId xmlns:a16="http://schemas.microsoft.com/office/drawing/2014/main" id="{30D1FCEB-2C57-47A1-A9D9-7F97E9260C8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01" name="Text Box 15">
          <a:extLst>
            <a:ext uri="{FF2B5EF4-FFF2-40B4-BE49-F238E27FC236}">
              <a16:creationId xmlns:a16="http://schemas.microsoft.com/office/drawing/2014/main" id="{C2733BC3-4120-4936-95B3-9F7C4F451B4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02" name="Text Box 15">
          <a:extLst>
            <a:ext uri="{FF2B5EF4-FFF2-40B4-BE49-F238E27FC236}">
              <a16:creationId xmlns:a16="http://schemas.microsoft.com/office/drawing/2014/main" id="{7700A47A-FCD5-4346-80E2-807E79FBE4E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03" name="Text Box 15">
          <a:extLst>
            <a:ext uri="{FF2B5EF4-FFF2-40B4-BE49-F238E27FC236}">
              <a16:creationId xmlns:a16="http://schemas.microsoft.com/office/drawing/2014/main" id="{11769697-5EF6-470B-84C2-CAE8D9758C13}"/>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04" name="Text Box 15">
          <a:extLst>
            <a:ext uri="{FF2B5EF4-FFF2-40B4-BE49-F238E27FC236}">
              <a16:creationId xmlns:a16="http://schemas.microsoft.com/office/drawing/2014/main" id="{E9BD8169-3604-440F-AA2A-5257E57457A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05" name="Text Box 15">
          <a:extLst>
            <a:ext uri="{FF2B5EF4-FFF2-40B4-BE49-F238E27FC236}">
              <a16:creationId xmlns:a16="http://schemas.microsoft.com/office/drawing/2014/main" id="{68F16086-D96A-476A-AED0-B57A3E052A6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06" name="Text Box 15">
          <a:extLst>
            <a:ext uri="{FF2B5EF4-FFF2-40B4-BE49-F238E27FC236}">
              <a16:creationId xmlns:a16="http://schemas.microsoft.com/office/drawing/2014/main" id="{2D8A5B77-5A7E-4436-B160-B6509C84CE5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07" name="Text Box 15">
          <a:extLst>
            <a:ext uri="{FF2B5EF4-FFF2-40B4-BE49-F238E27FC236}">
              <a16:creationId xmlns:a16="http://schemas.microsoft.com/office/drawing/2014/main" id="{2403E6A3-13FF-4980-818B-03850F4A7B3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08" name="Text Box 15">
          <a:extLst>
            <a:ext uri="{FF2B5EF4-FFF2-40B4-BE49-F238E27FC236}">
              <a16:creationId xmlns:a16="http://schemas.microsoft.com/office/drawing/2014/main" id="{A7A44986-A395-41DA-9848-771AB73966F3}"/>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09" name="Text Box 15">
          <a:extLst>
            <a:ext uri="{FF2B5EF4-FFF2-40B4-BE49-F238E27FC236}">
              <a16:creationId xmlns:a16="http://schemas.microsoft.com/office/drawing/2014/main" id="{7E1CF659-FCCE-4FAA-BBEC-5D1AF5F9005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10" name="Text Box 15">
          <a:extLst>
            <a:ext uri="{FF2B5EF4-FFF2-40B4-BE49-F238E27FC236}">
              <a16:creationId xmlns:a16="http://schemas.microsoft.com/office/drawing/2014/main" id="{2EFB50EC-C252-415A-9A2C-291E11A8D818}"/>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11" name="Text Box 15">
          <a:extLst>
            <a:ext uri="{FF2B5EF4-FFF2-40B4-BE49-F238E27FC236}">
              <a16:creationId xmlns:a16="http://schemas.microsoft.com/office/drawing/2014/main" id="{1F897697-3331-4F74-B1FD-B8E3A11B925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12" name="Text Box 15">
          <a:extLst>
            <a:ext uri="{FF2B5EF4-FFF2-40B4-BE49-F238E27FC236}">
              <a16:creationId xmlns:a16="http://schemas.microsoft.com/office/drawing/2014/main" id="{6D3CA386-F9D3-44DC-9AD7-18C4E881948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13" name="Text Box 15">
          <a:extLst>
            <a:ext uri="{FF2B5EF4-FFF2-40B4-BE49-F238E27FC236}">
              <a16:creationId xmlns:a16="http://schemas.microsoft.com/office/drawing/2014/main" id="{68470E01-916D-4874-BB82-9E9CFD7E125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14" name="Text Box 15">
          <a:extLst>
            <a:ext uri="{FF2B5EF4-FFF2-40B4-BE49-F238E27FC236}">
              <a16:creationId xmlns:a16="http://schemas.microsoft.com/office/drawing/2014/main" id="{91E9D2A6-191F-4ACE-8CEC-F20F4839896C}"/>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15" name="Text Box 15">
          <a:extLst>
            <a:ext uri="{FF2B5EF4-FFF2-40B4-BE49-F238E27FC236}">
              <a16:creationId xmlns:a16="http://schemas.microsoft.com/office/drawing/2014/main" id="{1475C8A0-3B9F-4D40-8B3B-9AF4BC370AD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16" name="Text Box 15">
          <a:extLst>
            <a:ext uri="{FF2B5EF4-FFF2-40B4-BE49-F238E27FC236}">
              <a16:creationId xmlns:a16="http://schemas.microsoft.com/office/drawing/2014/main" id="{CBA91804-4968-4982-8726-AF8411655CF5}"/>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17" name="Text Box 15">
          <a:extLst>
            <a:ext uri="{FF2B5EF4-FFF2-40B4-BE49-F238E27FC236}">
              <a16:creationId xmlns:a16="http://schemas.microsoft.com/office/drawing/2014/main" id="{0E33DE09-87D3-4815-AFF5-A995168AD66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18" name="Text Box 15">
          <a:extLst>
            <a:ext uri="{FF2B5EF4-FFF2-40B4-BE49-F238E27FC236}">
              <a16:creationId xmlns:a16="http://schemas.microsoft.com/office/drawing/2014/main" id="{9E08C3DF-7294-4C9A-AC28-933C7323EC0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19" name="Text Box 15">
          <a:extLst>
            <a:ext uri="{FF2B5EF4-FFF2-40B4-BE49-F238E27FC236}">
              <a16:creationId xmlns:a16="http://schemas.microsoft.com/office/drawing/2014/main" id="{F1F2AB81-421C-4998-960D-85A2883CF32C}"/>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20" name="Text Box 15">
          <a:extLst>
            <a:ext uri="{FF2B5EF4-FFF2-40B4-BE49-F238E27FC236}">
              <a16:creationId xmlns:a16="http://schemas.microsoft.com/office/drawing/2014/main" id="{1EEB5BC0-EC24-4F64-9067-1014B26D5B3D}"/>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21" name="Text Box 15">
          <a:extLst>
            <a:ext uri="{FF2B5EF4-FFF2-40B4-BE49-F238E27FC236}">
              <a16:creationId xmlns:a16="http://schemas.microsoft.com/office/drawing/2014/main" id="{BF8142D8-CF69-4029-B3AE-CACD4C7D3C3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22" name="Text Box 15">
          <a:extLst>
            <a:ext uri="{FF2B5EF4-FFF2-40B4-BE49-F238E27FC236}">
              <a16:creationId xmlns:a16="http://schemas.microsoft.com/office/drawing/2014/main" id="{CC347AD3-359F-40D2-B847-E9DBB7E0BBB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23" name="Text Box 15">
          <a:extLst>
            <a:ext uri="{FF2B5EF4-FFF2-40B4-BE49-F238E27FC236}">
              <a16:creationId xmlns:a16="http://schemas.microsoft.com/office/drawing/2014/main" id="{F0A31125-A520-4829-A82F-23BAE3EA2C9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24" name="Text Box 15">
          <a:extLst>
            <a:ext uri="{FF2B5EF4-FFF2-40B4-BE49-F238E27FC236}">
              <a16:creationId xmlns:a16="http://schemas.microsoft.com/office/drawing/2014/main" id="{B048F785-94BB-49C0-9495-B14EEB57F6A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25" name="Text Box 15">
          <a:extLst>
            <a:ext uri="{FF2B5EF4-FFF2-40B4-BE49-F238E27FC236}">
              <a16:creationId xmlns:a16="http://schemas.microsoft.com/office/drawing/2014/main" id="{8DF9FEBE-0792-4078-B3F5-DF0010A46EE8}"/>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26" name="Text Box 15">
          <a:extLst>
            <a:ext uri="{FF2B5EF4-FFF2-40B4-BE49-F238E27FC236}">
              <a16:creationId xmlns:a16="http://schemas.microsoft.com/office/drawing/2014/main" id="{6F46A3DC-A5F4-45CF-8BEB-518D545113B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27" name="Text Box 15">
          <a:extLst>
            <a:ext uri="{FF2B5EF4-FFF2-40B4-BE49-F238E27FC236}">
              <a16:creationId xmlns:a16="http://schemas.microsoft.com/office/drawing/2014/main" id="{ACC001EA-664A-4D9F-8924-DF227966744C}"/>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28" name="Text Box 15">
          <a:extLst>
            <a:ext uri="{FF2B5EF4-FFF2-40B4-BE49-F238E27FC236}">
              <a16:creationId xmlns:a16="http://schemas.microsoft.com/office/drawing/2014/main" id="{CDF37E6D-3A88-4CCF-AB9B-9E5FF8B6FEF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29" name="Text Box 15">
          <a:extLst>
            <a:ext uri="{FF2B5EF4-FFF2-40B4-BE49-F238E27FC236}">
              <a16:creationId xmlns:a16="http://schemas.microsoft.com/office/drawing/2014/main" id="{EBDF6B3A-E4DA-486C-B52E-5E5164B6FBC8}"/>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30" name="Text Box 15">
          <a:extLst>
            <a:ext uri="{FF2B5EF4-FFF2-40B4-BE49-F238E27FC236}">
              <a16:creationId xmlns:a16="http://schemas.microsoft.com/office/drawing/2014/main" id="{54921AFD-6E64-4974-9D91-BF938B8FB09D}"/>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31" name="Text Box 15">
          <a:extLst>
            <a:ext uri="{FF2B5EF4-FFF2-40B4-BE49-F238E27FC236}">
              <a16:creationId xmlns:a16="http://schemas.microsoft.com/office/drawing/2014/main" id="{DE9A8FBE-B884-42AE-9B64-A4DCC55498D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32" name="Text Box 15">
          <a:extLst>
            <a:ext uri="{FF2B5EF4-FFF2-40B4-BE49-F238E27FC236}">
              <a16:creationId xmlns:a16="http://schemas.microsoft.com/office/drawing/2014/main" id="{2214BD36-5170-40C1-BF87-1782E98939B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33" name="Text Box 15">
          <a:extLst>
            <a:ext uri="{FF2B5EF4-FFF2-40B4-BE49-F238E27FC236}">
              <a16:creationId xmlns:a16="http://schemas.microsoft.com/office/drawing/2014/main" id="{A2A3AD60-1D81-412E-8B08-F9B313493ED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34" name="Text Box 15">
          <a:extLst>
            <a:ext uri="{FF2B5EF4-FFF2-40B4-BE49-F238E27FC236}">
              <a16:creationId xmlns:a16="http://schemas.microsoft.com/office/drawing/2014/main" id="{7178BD56-9A8F-4655-83E1-638C7A071CB5}"/>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35" name="Text Box 15">
          <a:extLst>
            <a:ext uri="{FF2B5EF4-FFF2-40B4-BE49-F238E27FC236}">
              <a16:creationId xmlns:a16="http://schemas.microsoft.com/office/drawing/2014/main" id="{D2B92741-C8A8-448F-BF66-AF3992FEDD2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36" name="Text Box 15">
          <a:extLst>
            <a:ext uri="{FF2B5EF4-FFF2-40B4-BE49-F238E27FC236}">
              <a16:creationId xmlns:a16="http://schemas.microsoft.com/office/drawing/2014/main" id="{4B46A866-816D-4A59-A471-4D37DC8B3AA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37" name="Text Box 15">
          <a:extLst>
            <a:ext uri="{FF2B5EF4-FFF2-40B4-BE49-F238E27FC236}">
              <a16:creationId xmlns:a16="http://schemas.microsoft.com/office/drawing/2014/main" id="{16EFC90B-58B2-4D79-B0AB-A6F70C82E34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38" name="Text Box 15">
          <a:extLst>
            <a:ext uri="{FF2B5EF4-FFF2-40B4-BE49-F238E27FC236}">
              <a16:creationId xmlns:a16="http://schemas.microsoft.com/office/drawing/2014/main" id="{B23EA147-E7FD-48B5-8B57-F8AB5E1B17A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39" name="Text Box 15">
          <a:extLst>
            <a:ext uri="{FF2B5EF4-FFF2-40B4-BE49-F238E27FC236}">
              <a16:creationId xmlns:a16="http://schemas.microsoft.com/office/drawing/2014/main" id="{645C6D99-E1F5-4BEE-A3A6-AF745E8019A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40" name="Text Box 15">
          <a:extLst>
            <a:ext uri="{FF2B5EF4-FFF2-40B4-BE49-F238E27FC236}">
              <a16:creationId xmlns:a16="http://schemas.microsoft.com/office/drawing/2014/main" id="{0799DFE0-76DB-4F65-AAC4-15E01E17A60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41" name="Text Box 15">
          <a:extLst>
            <a:ext uri="{FF2B5EF4-FFF2-40B4-BE49-F238E27FC236}">
              <a16:creationId xmlns:a16="http://schemas.microsoft.com/office/drawing/2014/main" id="{58F1E652-7297-403E-BEB0-E35874EA4FA8}"/>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42" name="Text Box 15">
          <a:extLst>
            <a:ext uri="{FF2B5EF4-FFF2-40B4-BE49-F238E27FC236}">
              <a16:creationId xmlns:a16="http://schemas.microsoft.com/office/drawing/2014/main" id="{FD032BF4-0444-43C9-992C-928EDBE4A8B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43" name="Text Box 15">
          <a:extLst>
            <a:ext uri="{FF2B5EF4-FFF2-40B4-BE49-F238E27FC236}">
              <a16:creationId xmlns:a16="http://schemas.microsoft.com/office/drawing/2014/main" id="{BF8FF216-8AA3-4DA5-8120-904058FF7B2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44" name="Text Box 15">
          <a:extLst>
            <a:ext uri="{FF2B5EF4-FFF2-40B4-BE49-F238E27FC236}">
              <a16:creationId xmlns:a16="http://schemas.microsoft.com/office/drawing/2014/main" id="{ECCA2BB7-70AF-4CF4-9276-D0531E6685C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45" name="Text Box 15">
          <a:extLst>
            <a:ext uri="{FF2B5EF4-FFF2-40B4-BE49-F238E27FC236}">
              <a16:creationId xmlns:a16="http://schemas.microsoft.com/office/drawing/2014/main" id="{5585B11B-E37C-44FB-92ED-E8DFF83D4846}"/>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46" name="Text Box 15">
          <a:extLst>
            <a:ext uri="{FF2B5EF4-FFF2-40B4-BE49-F238E27FC236}">
              <a16:creationId xmlns:a16="http://schemas.microsoft.com/office/drawing/2014/main" id="{B9FF6B86-79AF-47ED-BF6A-54C5DC17E7F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47" name="Text Box 15">
          <a:extLst>
            <a:ext uri="{FF2B5EF4-FFF2-40B4-BE49-F238E27FC236}">
              <a16:creationId xmlns:a16="http://schemas.microsoft.com/office/drawing/2014/main" id="{D9177D5C-9359-4C86-BB71-4BA628BC63D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48" name="Text Box 15">
          <a:extLst>
            <a:ext uri="{FF2B5EF4-FFF2-40B4-BE49-F238E27FC236}">
              <a16:creationId xmlns:a16="http://schemas.microsoft.com/office/drawing/2014/main" id="{E12306E7-3B00-44EF-90E2-80A9913F729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49" name="Text Box 15">
          <a:extLst>
            <a:ext uri="{FF2B5EF4-FFF2-40B4-BE49-F238E27FC236}">
              <a16:creationId xmlns:a16="http://schemas.microsoft.com/office/drawing/2014/main" id="{5822CBA8-FB3C-469D-9FF5-A4D2D717426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50" name="Text Box 15">
          <a:extLst>
            <a:ext uri="{FF2B5EF4-FFF2-40B4-BE49-F238E27FC236}">
              <a16:creationId xmlns:a16="http://schemas.microsoft.com/office/drawing/2014/main" id="{2E5BACEF-49A2-4921-9DAC-EEAD3BCF35E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51" name="Text Box 15">
          <a:extLst>
            <a:ext uri="{FF2B5EF4-FFF2-40B4-BE49-F238E27FC236}">
              <a16:creationId xmlns:a16="http://schemas.microsoft.com/office/drawing/2014/main" id="{14E60BB1-7CD8-4BFA-A963-33B57258227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52" name="Text Box 15">
          <a:extLst>
            <a:ext uri="{FF2B5EF4-FFF2-40B4-BE49-F238E27FC236}">
              <a16:creationId xmlns:a16="http://schemas.microsoft.com/office/drawing/2014/main" id="{19E34E6C-96EF-43D8-958F-BDCC4F8CFFB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53" name="Text Box 15">
          <a:extLst>
            <a:ext uri="{FF2B5EF4-FFF2-40B4-BE49-F238E27FC236}">
              <a16:creationId xmlns:a16="http://schemas.microsoft.com/office/drawing/2014/main" id="{D5CF68C7-82DF-4502-82D3-3F06BA20664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54" name="Text Box 15">
          <a:extLst>
            <a:ext uri="{FF2B5EF4-FFF2-40B4-BE49-F238E27FC236}">
              <a16:creationId xmlns:a16="http://schemas.microsoft.com/office/drawing/2014/main" id="{15539B4D-0CC4-4681-97B7-BA8A3A0370A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55" name="Text Box 15">
          <a:extLst>
            <a:ext uri="{FF2B5EF4-FFF2-40B4-BE49-F238E27FC236}">
              <a16:creationId xmlns:a16="http://schemas.microsoft.com/office/drawing/2014/main" id="{978595C7-26C4-4B99-9D23-F07138556D3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56" name="Text Box 15">
          <a:extLst>
            <a:ext uri="{FF2B5EF4-FFF2-40B4-BE49-F238E27FC236}">
              <a16:creationId xmlns:a16="http://schemas.microsoft.com/office/drawing/2014/main" id="{1CC5EBA5-E798-4321-9AC8-7FBEBD88AF4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57" name="Text Box 15">
          <a:extLst>
            <a:ext uri="{FF2B5EF4-FFF2-40B4-BE49-F238E27FC236}">
              <a16:creationId xmlns:a16="http://schemas.microsoft.com/office/drawing/2014/main" id="{62269880-C75C-4E05-8C43-427BD7E35D73}"/>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58" name="Text Box 15">
          <a:extLst>
            <a:ext uri="{FF2B5EF4-FFF2-40B4-BE49-F238E27FC236}">
              <a16:creationId xmlns:a16="http://schemas.microsoft.com/office/drawing/2014/main" id="{BF04E7E8-3201-4C0B-A192-358F45FA015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59" name="Text Box 15">
          <a:extLst>
            <a:ext uri="{FF2B5EF4-FFF2-40B4-BE49-F238E27FC236}">
              <a16:creationId xmlns:a16="http://schemas.microsoft.com/office/drawing/2014/main" id="{7131E7F9-FE33-4069-A934-C661582ECDC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60" name="Text Box 15">
          <a:extLst>
            <a:ext uri="{FF2B5EF4-FFF2-40B4-BE49-F238E27FC236}">
              <a16:creationId xmlns:a16="http://schemas.microsoft.com/office/drawing/2014/main" id="{D150579F-F400-460D-ACD8-B0C602024CC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61" name="Text Box 15">
          <a:extLst>
            <a:ext uri="{FF2B5EF4-FFF2-40B4-BE49-F238E27FC236}">
              <a16:creationId xmlns:a16="http://schemas.microsoft.com/office/drawing/2014/main" id="{A9ADEF7B-2E47-4BCF-8B4C-D638FA15C23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62" name="Text Box 15">
          <a:extLst>
            <a:ext uri="{FF2B5EF4-FFF2-40B4-BE49-F238E27FC236}">
              <a16:creationId xmlns:a16="http://schemas.microsoft.com/office/drawing/2014/main" id="{A5FD03B3-EBFA-412E-A2E9-D353449332C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63" name="Text Box 15">
          <a:extLst>
            <a:ext uri="{FF2B5EF4-FFF2-40B4-BE49-F238E27FC236}">
              <a16:creationId xmlns:a16="http://schemas.microsoft.com/office/drawing/2014/main" id="{17C7A022-25EC-47F2-AA70-957710E232E5}"/>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65" name="Text Box 15">
          <a:extLst>
            <a:ext uri="{FF2B5EF4-FFF2-40B4-BE49-F238E27FC236}">
              <a16:creationId xmlns:a16="http://schemas.microsoft.com/office/drawing/2014/main" id="{C4ECBE14-3252-4FE0-91AD-DC7D36852229}"/>
            </a:ext>
          </a:extLst>
        </xdr:cNvPr>
        <xdr:cNvSpPr txBox="1">
          <a:spLocks noChangeArrowheads="1"/>
        </xdr:cNvSpPr>
      </xdr:nvSpPr>
      <xdr:spPr bwMode="auto">
        <a:xfrm>
          <a:off x="6655254" y="4813754"/>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66" name="Text Box 15">
          <a:extLst>
            <a:ext uri="{FF2B5EF4-FFF2-40B4-BE49-F238E27FC236}">
              <a16:creationId xmlns:a16="http://schemas.microsoft.com/office/drawing/2014/main" id="{30FAA4B3-B0BB-41A0-9971-4D91EDA44B3E}"/>
            </a:ext>
          </a:extLst>
        </xdr:cNvPr>
        <xdr:cNvSpPr txBox="1">
          <a:spLocks noChangeArrowheads="1"/>
        </xdr:cNvSpPr>
      </xdr:nvSpPr>
      <xdr:spPr bwMode="auto">
        <a:xfrm>
          <a:off x="6655254" y="5031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67" name="Text Box 15">
          <a:extLst>
            <a:ext uri="{FF2B5EF4-FFF2-40B4-BE49-F238E27FC236}">
              <a16:creationId xmlns:a16="http://schemas.microsoft.com/office/drawing/2014/main" id="{DD9EDE6F-25CC-40CC-9849-1816B37A3F6D}"/>
            </a:ext>
          </a:extLst>
        </xdr:cNvPr>
        <xdr:cNvSpPr txBox="1">
          <a:spLocks noChangeArrowheads="1"/>
        </xdr:cNvSpPr>
      </xdr:nvSpPr>
      <xdr:spPr bwMode="auto">
        <a:xfrm>
          <a:off x="6655254" y="5031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68" name="Text Box 15">
          <a:extLst>
            <a:ext uri="{FF2B5EF4-FFF2-40B4-BE49-F238E27FC236}">
              <a16:creationId xmlns:a16="http://schemas.microsoft.com/office/drawing/2014/main" id="{4A86288D-7745-45D1-99B0-B347994F82CB}"/>
            </a:ext>
          </a:extLst>
        </xdr:cNvPr>
        <xdr:cNvSpPr txBox="1">
          <a:spLocks noChangeArrowheads="1"/>
        </xdr:cNvSpPr>
      </xdr:nvSpPr>
      <xdr:spPr bwMode="auto">
        <a:xfrm>
          <a:off x="6655254" y="5221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69" name="Text Box 15">
          <a:extLst>
            <a:ext uri="{FF2B5EF4-FFF2-40B4-BE49-F238E27FC236}">
              <a16:creationId xmlns:a16="http://schemas.microsoft.com/office/drawing/2014/main" id="{1D36214F-E25A-4DB0-9B35-7CD4081E5FED}"/>
            </a:ext>
          </a:extLst>
        </xdr:cNvPr>
        <xdr:cNvSpPr txBox="1">
          <a:spLocks noChangeArrowheads="1"/>
        </xdr:cNvSpPr>
      </xdr:nvSpPr>
      <xdr:spPr bwMode="auto">
        <a:xfrm>
          <a:off x="6655254" y="5221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70" name="Text Box 15">
          <a:extLst>
            <a:ext uri="{FF2B5EF4-FFF2-40B4-BE49-F238E27FC236}">
              <a16:creationId xmlns:a16="http://schemas.microsoft.com/office/drawing/2014/main" id="{8BA7B960-170D-4799-8F8B-AA5CF3831028}"/>
            </a:ext>
          </a:extLst>
        </xdr:cNvPr>
        <xdr:cNvSpPr txBox="1">
          <a:spLocks noChangeArrowheads="1"/>
        </xdr:cNvSpPr>
      </xdr:nvSpPr>
      <xdr:spPr bwMode="auto">
        <a:xfrm>
          <a:off x="6655254" y="5412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71" name="Text Box 15">
          <a:extLst>
            <a:ext uri="{FF2B5EF4-FFF2-40B4-BE49-F238E27FC236}">
              <a16:creationId xmlns:a16="http://schemas.microsoft.com/office/drawing/2014/main" id="{D2473497-3D6E-462D-9FF8-7045A9C24690}"/>
            </a:ext>
          </a:extLst>
        </xdr:cNvPr>
        <xdr:cNvSpPr txBox="1">
          <a:spLocks noChangeArrowheads="1"/>
        </xdr:cNvSpPr>
      </xdr:nvSpPr>
      <xdr:spPr bwMode="auto">
        <a:xfrm>
          <a:off x="6655254" y="5412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72" name="Text Box 15">
          <a:extLst>
            <a:ext uri="{FF2B5EF4-FFF2-40B4-BE49-F238E27FC236}">
              <a16:creationId xmlns:a16="http://schemas.microsoft.com/office/drawing/2014/main" id="{EF40D65A-B4E6-4C75-A5B1-B477DD55C162}"/>
            </a:ext>
          </a:extLst>
        </xdr:cNvPr>
        <xdr:cNvSpPr txBox="1">
          <a:spLocks noChangeArrowheads="1"/>
        </xdr:cNvSpPr>
      </xdr:nvSpPr>
      <xdr:spPr bwMode="auto">
        <a:xfrm>
          <a:off x="6655254" y="5415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73" name="Text Box 15">
          <a:extLst>
            <a:ext uri="{FF2B5EF4-FFF2-40B4-BE49-F238E27FC236}">
              <a16:creationId xmlns:a16="http://schemas.microsoft.com/office/drawing/2014/main" id="{32CC90D1-1C06-4063-AFC1-34734D88507F}"/>
            </a:ext>
          </a:extLst>
        </xdr:cNvPr>
        <xdr:cNvSpPr txBox="1">
          <a:spLocks noChangeArrowheads="1"/>
        </xdr:cNvSpPr>
      </xdr:nvSpPr>
      <xdr:spPr bwMode="auto">
        <a:xfrm>
          <a:off x="6655254" y="5415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74" name="Text Box 15">
          <a:extLst>
            <a:ext uri="{FF2B5EF4-FFF2-40B4-BE49-F238E27FC236}">
              <a16:creationId xmlns:a16="http://schemas.microsoft.com/office/drawing/2014/main" id="{95FC5DD0-5B92-40CC-93C9-2CD1B599EE87}"/>
            </a:ext>
          </a:extLst>
        </xdr:cNvPr>
        <xdr:cNvSpPr txBox="1">
          <a:spLocks noChangeArrowheads="1"/>
        </xdr:cNvSpPr>
      </xdr:nvSpPr>
      <xdr:spPr bwMode="auto">
        <a:xfrm>
          <a:off x="6655254" y="5415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75" name="Text Box 15">
          <a:extLst>
            <a:ext uri="{FF2B5EF4-FFF2-40B4-BE49-F238E27FC236}">
              <a16:creationId xmlns:a16="http://schemas.microsoft.com/office/drawing/2014/main" id="{E9EAB800-9248-4783-989F-6B9F4B6FF762}"/>
            </a:ext>
          </a:extLst>
        </xdr:cNvPr>
        <xdr:cNvSpPr txBox="1">
          <a:spLocks noChangeArrowheads="1"/>
        </xdr:cNvSpPr>
      </xdr:nvSpPr>
      <xdr:spPr bwMode="auto">
        <a:xfrm>
          <a:off x="6655254" y="5415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76" name="Text Box 15">
          <a:extLst>
            <a:ext uri="{FF2B5EF4-FFF2-40B4-BE49-F238E27FC236}">
              <a16:creationId xmlns:a16="http://schemas.microsoft.com/office/drawing/2014/main" id="{D4238DE7-35E5-4807-97C5-13995576DC9E}"/>
            </a:ext>
          </a:extLst>
        </xdr:cNvPr>
        <xdr:cNvSpPr txBox="1">
          <a:spLocks noChangeArrowheads="1"/>
        </xdr:cNvSpPr>
      </xdr:nvSpPr>
      <xdr:spPr bwMode="auto">
        <a:xfrm>
          <a:off x="6655254" y="5415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77" name="Text Box 15">
          <a:extLst>
            <a:ext uri="{FF2B5EF4-FFF2-40B4-BE49-F238E27FC236}">
              <a16:creationId xmlns:a16="http://schemas.microsoft.com/office/drawing/2014/main" id="{31785EB6-E867-438B-9ED9-72A41022ECC5}"/>
            </a:ext>
          </a:extLst>
        </xdr:cNvPr>
        <xdr:cNvSpPr txBox="1">
          <a:spLocks noChangeArrowheads="1"/>
        </xdr:cNvSpPr>
      </xdr:nvSpPr>
      <xdr:spPr bwMode="auto">
        <a:xfrm>
          <a:off x="6655254" y="5415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78" name="Text Box 15">
          <a:extLst>
            <a:ext uri="{FF2B5EF4-FFF2-40B4-BE49-F238E27FC236}">
              <a16:creationId xmlns:a16="http://schemas.microsoft.com/office/drawing/2014/main" id="{F520EFF3-6732-4F06-B383-2387CF492352}"/>
            </a:ext>
          </a:extLst>
        </xdr:cNvPr>
        <xdr:cNvSpPr txBox="1">
          <a:spLocks noChangeArrowheads="1"/>
        </xdr:cNvSpPr>
      </xdr:nvSpPr>
      <xdr:spPr bwMode="auto">
        <a:xfrm>
          <a:off x="6655254" y="5415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10</xdr:row>
      <xdr:rowOff>0</xdr:rowOff>
    </xdr:from>
    <xdr:ext cx="95250" cy="171450"/>
    <xdr:sp macro="" textlink="">
      <xdr:nvSpPr>
        <xdr:cNvPr id="1179" name="Text Box 16">
          <a:extLst>
            <a:ext uri="{FF2B5EF4-FFF2-40B4-BE49-F238E27FC236}">
              <a16:creationId xmlns:a16="http://schemas.microsoft.com/office/drawing/2014/main" id="{EF0DFD27-4584-4B48-ABB5-34E5BD5CF377}"/>
            </a:ext>
          </a:extLst>
        </xdr:cNvPr>
        <xdr:cNvSpPr txBox="1">
          <a:spLocks noChangeArrowheads="1"/>
        </xdr:cNvSpPr>
      </xdr:nvSpPr>
      <xdr:spPr bwMode="auto">
        <a:xfrm>
          <a:off x="6655254" y="39551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184" name="Text Box 16">
          <a:extLst>
            <a:ext uri="{FF2B5EF4-FFF2-40B4-BE49-F238E27FC236}">
              <a16:creationId xmlns:a16="http://schemas.microsoft.com/office/drawing/2014/main" id="{9FA899A6-F63B-41AE-9416-7C6E4AFAC352}"/>
            </a:ext>
          </a:extLst>
        </xdr:cNvPr>
        <xdr:cNvSpPr txBox="1">
          <a:spLocks noChangeArrowheads="1"/>
        </xdr:cNvSpPr>
      </xdr:nvSpPr>
      <xdr:spPr bwMode="auto">
        <a:xfrm>
          <a:off x="6655254" y="4308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185" name="Text Box 17">
          <a:extLst>
            <a:ext uri="{FF2B5EF4-FFF2-40B4-BE49-F238E27FC236}">
              <a16:creationId xmlns:a16="http://schemas.microsoft.com/office/drawing/2014/main" id="{8CC6A846-1350-4112-A777-0F72321BF297}"/>
            </a:ext>
          </a:extLst>
        </xdr:cNvPr>
        <xdr:cNvSpPr txBox="1">
          <a:spLocks noChangeArrowheads="1"/>
        </xdr:cNvSpPr>
      </xdr:nvSpPr>
      <xdr:spPr bwMode="auto">
        <a:xfrm>
          <a:off x="6655254" y="4308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186" name="Text Box 18">
          <a:extLst>
            <a:ext uri="{FF2B5EF4-FFF2-40B4-BE49-F238E27FC236}">
              <a16:creationId xmlns:a16="http://schemas.microsoft.com/office/drawing/2014/main" id="{3EB8EFF2-39AF-40F9-BB94-8152C605CC41}"/>
            </a:ext>
          </a:extLst>
        </xdr:cNvPr>
        <xdr:cNvSpPr txBox="1">
          <a:spLocks noChangeArrowheads="1"/>
        </xdr:cNvSpPr>
      </xdr:nvSpPr>
      <xdr:spPr bwMode="auto">
        <a:xfrm>
          <a:off x="6655254" y="4308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187" name="Text Box 19">
          <a:extLst>
            <a:ext uri="{FF2B5EF4-FFF2-40B4-BE49-F238E27FC236}">
              <a16:creationId xmlns:a16="http://schemas.microsoft.com/office/drawing/2014/main" id="{8958E14D-51EA-4C0E-BA9E-84B47A541567}"/>
            </a:ext>
          </a:extLst>
        </xdr:cNvPr>
        <xdr:cNvSpPr txBox="1">
          <a:spLocks noChangeArrowheads="1"/>
        </xdr:cNvSpPr>
      </xdr:nvSpPr>
      <xdr:spPr bwMode="auto">
        <a:xfrm>
          <a:off x="6655254" y="4308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88" name="Text Box 15">
          <a:extLst>
            <a:ext uri="{FF2B5EF4-FFF2-40B4-BE49-F238E27FC236}">
              <a16:creationId xmlns:a16="http://schemas.microsoft.com/office/drawing/2014/main" id="{B5097039-8BBF-4775-B84B-3B006A724615}"/>
            </a:ext>
          </a:extLst>
        </xdr:cNvPr>
        <xdr:cNvSpPr txBox="1">
          <a:spLocks noChangeArrowheads="1"/>
        </xdr:cNvSpPr>
      </xdr:nvSpPr>
      <xdr:spPr bwMode="auto">
        <a:xfrm>
          <a:off x="6655254" y="4813754"/>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89" name="Text Box 15">
          <a:extLst>
            <a:ext uri="{FF2B5EF4-FFF2-40B4-BE49-F238E27FC236}">
              <a16:creationId xmlns:a16="http://schemas.microsoft.com/office/drawing/2014/main" id="{7D2D6551-8F95-43A4-998B-760264B83A46}"/>
            </a:ext>
          </a:extLst>
        </xdr:cNvPr>
        <xdr:cNvSpPr txBox="1">
          <a:spLocks noChangeArrowheads="1"/>
        </xdr:cNvSpPr>
      </xdr:nvSpPr>
      <xdr:spPr bwMode="auto">
        <a:xfrm>
          <a:off x="6655254" y="5602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191" name="Text Box 16">
          <a:extLst>
            <a:ext uri="{FF2B5EF4-FFF2-40B4-BE49-F238E27FC236}">
              <a16:creationId xmlns:a16="http://schemas.microsoft.com/office/drawing/2014/main" id="{F5E015B6-2685-4659-BBC7-CD11DADD7CB7}"/>
            </a:ext>
          </a:extLst>
        </xdr:cNvPr>
        <xdr:cNvSpPr txBox="1">
          <a:spLocks noChangeArrowheads="1"/>
        </xdr:cNvSpPr>
      </xdr:nvSpPr>
      <xdr:spPr bwMode="auto">
        <a:xfrm>
          <a:off x="30797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192" name="Text Box 17">
          <a:extLst>
            <a:ext uri="{FF2B5EF4-FFF2-40B4-BE49-F238E27FC236}">
              <a16:creationId xmlns:a16="http://schemas.microsoft.com/office/drawing/2014/main" id="{BA07460D-6677-4500-81AE-49833B66D961}"/>
            </a:ext>
          </a:extLst>
        </xdr:cNvPr>
        <xdr:cNvSpPr txBox="1">
          <a:spLocks noChangeArrowheads="1"/>
        </xdr:cNvSpPr>
      </xdr:nvSpPr>
      <xdr:spPr bwMode="auto">
        <a:xfrm>
          <a:off x="30797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193" name="Text Box 18">
          <a:extLst>
            <a:ext uri="{FF2B5EF4-FFF2-40B4-BE49-F238E27FC236}">
              <a16:creationId xmlns:a16="http://schemas.microsoft.com/office/drawing/2014/main" id="{8701CAA4-9777-459F-A885-808F70E83C2D}"/>
            </a:ext>
          </a:extLst>
        </xdr:cNvPr>
        <xdr:cNvSpPr txBox="1">
          <a:spLocks noChangeArrowheads="1"/>
        </xdr:cNvSpPr>
      </xdr:nvSpPr>
      <xdr:spPr bwMode="auto">
        <a:xfrm>
          <a:off x="30797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194" name="Text Box 19">
          <a:extLst>
            <a:ext uri="{FF2B5EF4-FFF2-40B4-BE49-F238E27FC236}">
              <a16:creationId xmlns:a16="http://schemas.microsoft.com/office/drawing/2014/main" id="{B5F8E599-4DD0-447C-888F-29E8A2A813C1}"/>
            </a:ext>
          </a:extLst>
        </xdr:cNvPr>
        <xdr:cNvSpPr txBox="1">
          <a:spLocks noChangeArrowheads="1"/>
        </xdr:cNvSpPr>
      </xdr:nvSpPr>
      <xdr:spPr bwMode="auto">
        <a:xfrm>
          <a:off x="30797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435713"/>
    <xdr:sp macro="" textlink="">
      <xdr:nvSpPr>
        <xdr:cNvPr id="1195" name="Text Box 15">
          <a:extLst>
            <a:ext uri="{FF2B5EF4-FFF2-40B4-BE49-F238E27FC236}">
              <a16:creationId xmlns:a16="http://schemas.microsoft.com/office/drawing/2014/main" id="{F210B150-3403-40FD-92D9-0F6559C580E3}"/>
            </a:ext>
          </a:extLst>
        </xdr:cNvPr>
        <xdr:cNvSpPr txBox="1">
          <a:spLocks noChangeArrowheads="1"/>
        </xdr:cNvSpPr>
      </xdr:nvSpPr>
      <xdr:spPr bwMode="auto">
        <a:xfrm>
          <a:off x="3079750" y="4479925"/>
          <a:ext cx="95250" cy="43571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196" name="Text Box 16">
          <a:extLst>
            <a:ext uri="{FF2B5EF4-FFF2-40B4-BE49-F238E27FC236}">
              <a16:creationId xmlns:a16="http://schemas.microsoft.com/office/drawing/2014/main" id="{810632F6-DE25-4FB3-9B92-0B873C71C50F}"/>
            </a:ext>
          </a:extLst>
        </xdr:cNvPr>
        <xdr:cNvSpPr txBox="1">
          <a:spLocks noChangeArrowheads="1"/>
        </xdr:cNvSpPr>
      </xdr:nvSpPr>
      <xdr:spPr bwMode="auto">
        <a:xfrm>
          <a:off x="30797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197" name="Text Box 17">
          <a:extLst>
            <a:ext uri="{FF2B5EF4-FFF2-40B4-BE49-F238E27FC236}">
              <a16:creationId xmlns:a16="http://schemas.microsoft.com/office/drawing/2014/main" id="{2B51B03E-5B1C-40CB-BDF9-2B73EB40AA11}"/>
            </a:ext>
          </a:extLst>
        </xdr:cNvPr>
        <xdr:cNvSpPr txBox="1">
          <a:spLocks noChangeArrowheads="1"/>
        </xdr:cNvSpPr>
      </xdr:nvSpPr>
      <xdr:spPr bwMode="auto">
        <a:xfrm>
          <a:off x="30797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198" name="Text Box 18">
          <a:extLst>
            <a:ext uri="{FF2B5EF4-FFF2-40B4-BE49-F238E27FC236}">
              <a16:creationId xmlns:a16="http://schemas.microsoft.com/office/drawing/2014/main" id="{F51F4477-0644-4457-83BA-8B54F1A06483}"/>
            </a:ext>
          </a:extLst>
        </xdr:cNvPr>
        <xdr:cNvSpPr txBox="1">
          <a:spLocks noChangeArrowheads="1"/>
        </xdr:cNvSpPr>
      </xdr:nvSpPr>
      <xdr:spPr bwMode="auto">
        <a:xfrm>
          <a:off x="30797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199" name="Text Box 19">
          <a:extLst>
            <a:ext uri="{FF2B5EF4-FFF2-40B4-BE49-F238E27FC236}">
              <a16:creationId xmlns:a16="http://schemas.microsoft.com/office/drawing/2014/main" id="{576CE2D9-A4BB-429F-918D-FA013111D680}"/>
            </a:ext>
          </a:extLst>
        </xdr:cNvPr>
        <xdr:cNvSpPr txBox="1">
          <a:spLocks noChangeArrowheads="1"/>
        </xdr:cNvSpPr>
      </xdr:nvSpPr>
      <xdr:spPr bwMode="auto">
        <a:xfrm>
          <a:off x="30797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1034143</xdr:colOff>
      <xdr:row>87</xdr:row>
      <xdr:rowOff>0</xdr:rowOff>
    </xdr:from>
    <xdr:ext cx="95250" cy="213632"/>
    <xdr:sp macro="" textlink="">
      <xdr:nvSpPr>
        <xdr:cNvPr id="1200" name="Text Box 15">
          <a:extLst>
            <a:ext uri="{FF2B5EF4-FFF2-40B4-BE49-F238E27FC236}">
              <a16:creationId xmlns:a16="http://schemas.microsoft.com/office/drawing/2014/main" id="{DC07CB1F-8C75-4E67-840E-C03B87F635F7}"/>
            </a:ext>
          </a:extLst>
        </xdr:cNvPr>
        <xdr:cNvSpPr txBox="1">
          <a:spLocks noChangeArrowheads="1"/>
        </xdr:cNvSpPr>
      </xdr:nvSpPr>
      <xdr:spPr bwMode="auto">
        <a:xfrm>
          <a:off x="3999593" y="48046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01" name="Text Box 16">
          <a:extLst>
            <a:ext uri="{FF2B5EF4-FFF2-40B4-BE49-F238E27FC236}">
              <a16:creationId xmlns:a16="http://schemas.microsoft.com/office/drawing/2014/main" id="{49AD467E-FFDB-46C6-AAEA-C69629B62624}"/>
            </a:ext>
          </a:extLst>
        </xdr:cNvPr>
        <xdr:cNvSpPr txBox="1">
          <a:spLocks noChangeArrowheads="1"/>
        </xdr:cNvSpPr>
      </xdr:nvSpPr>
      <xdr:spPr bwMode="auto">
        <a:xfrm>
          <a:off x="307975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02" name="Text Box 17">
          <a:extLst>
            <a:ext uri="{FF2B5EF4-FFF2-40B4-BE49-F238E27FC236}">
              <a16:creationId xmlns:a16="http://schemas.microsoft.com/office/drawing/2014/main" id="{5580BFD5-EF7B-4D57-8C09-E96545D3BB17}"/>
            </a:ext>
          </a:extLst>
        </xdr:cNvPr>
        <xdr:cNvSpPr txBox="1">
          <a:spLocks noChangeArrowheads="1"/>
        </xdr:cNvSpPr>
      </xdr:nvSpPr>
      <xdr:spPr bwMode="auto">
        <a:xfrm>
          <a:off x="307975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03" name="Text Box 18">
          <a:extLst>
            <a:ext uri="{FF2B5EF4-FFF2-40B4-BE49-F238E27FC236}">
              <a16:creationId xmlns:a16="http://schemas.microsoft.com/office/drawing/2014/main" id="{FF57D588-3408-441A-939E-CFAD6B57EC4E}"/>
            </a:ext>
          </a:extLst>
        </xdr:cNvPr>
        <xdr:cNvSpPr txBox="1">
          <a:spLocks noChangeArrowheads="1"/>
        </xdr:cNvSpPr>
      </xdr:nvSpPr>
      <xdr:spPr bwMode="auto">
        <a:xfrm>
          <a:off x="307975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04" name="Text Box 19">
          <a:extLst>
            <a:ext uri="{FF2B5EF4-FFF2-40B4-BE49-F238E27FC236}">
              <a16:creationId xmlns:a16="http://schemas.microsoft.com/office/drawing/2014/main" id="{CDDDD99A-D610-4238-98E0-2481A568596B}"/>
            </a:ext>
          </a:extLst>
        </xdr:cNvPr>
        <xdr:cNvSpPr txBox="1">
          <a:spLocks noChangeArrowheads="1"/>
        </xdr:cNvSpPr>
      </xdr:nvSpPr>
      <xdr:spPr bwMode="auto">
        <a:xfrm>
          <a:off x="307975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05" name="Text Box 16">
          <a:extLst>
            <a:ext uri="{FF2B5EF4-FFF2-40B4-BE49-F238E27FC236}">
              <a16:creationId xmlns:a16="http://schemas.microsoft.com/office/drawing/2014/main" id="{DA404171-279E-41AA-8B69-45953FD50D9F}"/>
            </a:ext>
          </a:extLst>
        </xdr:cNvPr>
        <xdr:cNvSpPr txBox="1">
          <a:spLocks noChangeArrowheads="1"/>
        </xdr:cNvSpPr>
      </xdr:nvSpPr>
      <xdr:spPr bwMode="auto">
        <a:xfrm>
          <a:off x="7585075"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06" name="Text Box 17">
          <a:extLst>
            <a:ext uri="{FF2B5EF4-FFF2-40B4-BE49-F238E27FC236}">
              <a16:creationId xmlns:a16="http://schemas.microsoft.com/office/drawing/2014/main" id="{BD8EA4B0-19B9-4067-9769-CA842CAD4588}"/>
            </a:ext>
          </a:extLst>
        </xdr:cNvPr>
        <xdr:cNvSpPr txBox="1">
          <a:spLocks noChangeArrowheads="1"/>
        </xdr:cNvSpPr>
      </xdr:nvSpPr>
      <xdr:spPr bwMode="auto">
        <a:xfrm>
          <a:off x="7585075"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07" name="Text Box 18">
          <a:extLst>
            <a:ext uri="{FF2B5EF4-FFF2-40B4-BE49-F238E27FC236}">
              <a16:creationId xmlns:a16="http://schemas.microsoft.com/office/drawing/2014/main" id="{3880985D-91B4-4869-9BEF-AACF0370E5C0}"/>
            </a:ext>
          </a:extLst>
        </xdr:cNvPr>
        <xdr:cNvSpPr txBox="1">
          <a:spLocks noChangeArrowheads="1"/>
        </xdr:cNvSpPr>
      </xdr:nvSpPr>
      <xdr:spPr bwMode="auto">
        <a:xfrm>
          <a:off x="7585075"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08" name="Text Box 19">
          <a:extLst>
            <a:ext uri="{FF2B5EF4-FFF2-40B4-BE49-F238E27FC236}">
              <a16:creationId xmlns:a16="http://schemas.microsoft.com/office/drawing/2014/main" id="{B8E10A15-9196-43D7-BC4D-94D413D0D320}"/>
            </a:ext>
          </a:extLst>
        </xdr:cNvPr>
        <xdr:cNvSpPr txBox="1">
          <a:spLocks noChangeArrowheads="1"/>
        </xdr:cNvSpPr>
      </xdr:nvSpPr>
      <xdr:spPr bwMode="auto">
        <a:xfrm>
          <a:off x="7585075"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442269"/>
    <xdr:sp macro="" textlink="">
      <xdr:nvSpPr>
        <xdr:cNvPr id="1209" name="Text Box 15">
          <a:extLst>
            <a:ext uri="{FF2B5EF4-FFF2-40B4-BE49-F238E27FC236}">
              <a16:creationId xmlns:a16="http://schemas.microsoft.com/office/drawing/2014/main" id="{126AD24F-DFE8-483E-B704-911259753522}"/>
            </a:ext>
          </a:extLst>
        </xdr:cNvPr>
        <xdr:cNvSpPr txBox="1">
          <a:spLocks noChangeArrowheads="1"/>
        </xdr:cNvSpPr>
      </xdr:nvSpPr>
      <xdr:spPr bwMode="auto">
        <a:xfrm>
          <a:off x="7585075" y="44799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10" name="Text Box 16">
          <a:extLst>
            <a:ext uri="{FF2B5EF4-FFF2-40B4-BE49-F238E27FC236}">
              <a16:creationId xmlns:a16="http://schemas.microsoft.com/office/drawing/2014/main" id="{E6B18F7C-932C-42D3-A980-FF323729BAB5}"/>
            </a:ext>
          </a:extLst>
        </xdr:cNvPr>
        <xdr:cNvSpPr txBox="1">
          <a:spLocks noChangeArrowheads="1"/>
        </xdr:cNvSpPr>
      </xdr:nvSpPr>
      <xdr:spPr bwMode="auto">
        <a:xfrm>
          <a:off x="7585075"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11" name="Text Box 17">
          <a:extLst>
            <a:ext uri="{FF2B5EF4-FFF2-40B4-BE49-F238E27FC236}">
              <a16:creationId xmlns:a16="http://schemas.microsoft.com/office/drawing/2014/main" id="{E7318D3A-A30F-4C55-861F-265F474DBB8F}"/>
            </a:ext>
          </a:extLst>
        </xdr:cNvPr>
        <xdr:cNvSpPr txBox="1">
          <a:spLocks noChangeArrowheads="1"/>
        </xdr:cNvSpPr>
      </xdr:nvSpPr>
      <xdr:spPr bwMode="auto">
        <a:xfrm>
          <a:off x="7585075"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12" name="Text Box 18">
          <a:extLst>
            <a:ext uri="{FF2B5EF4-FFF2-40B4-BE49-F238E27FC236}">
              <a16:creationId xmlns:a16="http://schemas.microsoft.com/office/drawing/2014/main" id="{4B6F9A9E-156D-4410-8AAE-8C36176D98AA}"/>
            </a:ext>
          </a:extLst>
        </xdr:cNvPr>
        <xdr:cNvSpPr txBox="1">
          <a:spLocks noChangeArrowheads="1"/>
        </xdr:cNvSpPr>
      </xdr:nvSpPr>
      <xdr:spPr bwMode="auto">
        <a:xfrm>
          <a:off x="7585075"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13" name="Text Box 19">
          <a:extLst>
            <a:ext uri="{FF2B5EF4-FFF2-40B4-BE49-F238E27FC236}">
              <a16:creationId xmlns:a16="http://schemas.microsoft.com/office/drawing/2014/main" id="{FA0C7531-F050-4481-B9E8-3B2F2A38A144}"/>
            </a:ext>
          </a:extLst>
        </xdr:cNvPr>
        <xdr:cNvSpPr txBox="1">
          <a:spLocks noChangeArrowheads="1"/>
        </xdr:cNvSpPr>
      </xdr:nvSpPr>
      <xdr:spPr bwMode="auto">
        <a:xfrm>
          <a:off x="7585075"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214" name="Text Box 15">
          <a:extLst>
            <a:ext uri="{FF2B5EF4-FFF2-40B4-BE49-F238E27FC236}">
              <a16:creationId xmlns:a16="http://schemas.microsoft.com/office/drawing/2014/main" id="{3A05A8EE-0767-45A6-92AF-B759BC49C254}"/>
            </a:ext>
          </a:extLst>
        </xdr:cNvPr>
        <xdr:cNvSpPr txBox="1">
          <a:spLocks noChangeArrowheads="1"/>
        </xdr:cNvSpPr>
      </xdr:nvSpPr>
      <xdr:spPr bwMode="auto">
        <a:xfrm>
          <a:off x="7585075" y="49815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15" name="Text Box 16">
          <a:extLst>
            <a:ext uri="{FF2B5EF4-FFF2-40B4-BE49-F238E27FC236}">
              <a16:creationId xmlns:a16="http://schemas.microsoft.com/office/drawing/2014/main" id="{0E7369C3-AC1F-4E7C-BCEF-56C1343F2301}"/>
            </a:ext>
          </a:extLst>
        </xdr:cNvPr>
        <xdr:cNvSpPr txBox="1">
          <a:spLocks noChangeArrowheads="1"/>
        </xdr:cNvSpPr>
      </xdr:nvSpPr>
      <xdr:spPr bwMode="auto">
        <a:xfrm>
          <a:off x="7585075"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16" name="Text Box 17">
          <a:extLst>
            <a:ext uri="{FF2B5EF4-FFF2-40B4-BE49-F238E27FC236}">
              <a16:creationId xmlns:a16="http://schemas.microsoft.com/office/drawing/2014/main" id="{2C231655-1730-4C9C-A555-667B4C718DAF}"/>
            </a:ext>
          </a:extLst>
        </xdr:cNvPr>
        <xdr:cNvSpPr txBox="1">
          <a:spLocks noChangeArrowheads="1"/>
        </xdr:cNvSpPr>
      </xdr:nvSpPr>
      <xdr:spPr bwMode="auto">
        <a:xfrm>
          <a:off x="7585075"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17" name="Text Box 18">
          <a:extLst>
            <a:ext uri="{FF2B5EF4-FFF2-40B4-BE49-F238E27FC236}">
              <a16:creationId xmlns:a16="http://schemas.microsoft.com/office/drawing/2014/main" id="{70039FA0-365C-4B03-AE1E-AE26222BF016}"/>
            </a:ext>
          </a:extLst>
        </xdr:cNvPr>
        <xdr:cNvSpPr txBox="1">
          <a:spLocks noChangeArrowheads="1"/>
        </xdr:cNvSpPr>
      </xdr:nvSpPr>
      <xdr:spPr bwMode="auto">
        <a:xfrm>
          <a:off x="7585075"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18" name="Text Box 19">
          <a:extLst>
            <a:ext uri="{FF2B5EF4-FFF2-40B4-BE49-F238E27FC236}">
              <a16:creationId xmlns:a16="http://schemas.microsoft.com/office/drawing/2014/main" id="{278B0159-6FA7-4A6D-A52E-28B42899FFA5}"/>
            </a:ext>
          </a:extLst>
        </xdr:cNvPr>
        <xdr:cNvSpPr txBox="1">
          <a:spLocks noChangeArrowheads="1"/>
        </xdr:cNvSpPr>
      </xdr:nvSpPr>
      <xdr:spPr bwMode="auto">
        <a:xfrm>
          <a:off x="7585075"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219" name="Text Box 16">
          <a:extLst>
            <a:ext uri="{FF2B5EF4-FFF2-40B4-BE49-F238E27FC236}">
              <a16:creationId xmlns:a16="http://schemas.microsoft.com/office/drawing/2014/main" id="{F3082E46-C681-48C8-8FE9-82D599BE1035}"/>
            </a:ext>
          </a:extLst>
        </xdr:cNvPr>
        <xdr:cNvSpPr txBox="1">
          <a:spLocks noChangeArrowheads="1"/>
        </xdr:cNvSpPr>
      </xdr:nvSpPr>
      <xdr:spPr bwMode="auto">
        <a:xfrm>
          <a:off x="4565650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220" name="Text Box 17">
          <a:extLst>
            <a:ext uri="{FF2B5EF4-FFF2-40B4-BE49-F238E27FC236}">
              <a16:creationId xmlns:a16="http://schemas.microsoft.com/office/drawing/2014/main" id="{F317EAF5-EC7B-4FA7-9B9A-F85ABBE8AC08}"/>
            </a:ext>
          </a:extLst>
        </xdr:cNvPr>
        <xdr:cNvSpPr txBox="1">
          <a:spLocks noChangeArrowheads="1"/>
        </xdr:cNvSpPr>
      </xdr:nvSpPr>
      <xdr:spPr bwMode="auto">
        <a:xfrm>
          <a:off x="4565650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221" name="Text Box 18">
          <a:extLst>
            <a:ext uri="{FF2B5EF4-FFF2-40B4-BE49-F238E27FC236}">
              <a16:creationId xmlns:a16="http://schemas.microsoft.com/office/drawing/2014/main" id="{B4C2A483-1CDE-49F1-87A4-9B62BC5EE7FC}"/>
            </a:ext>
          </a:extLst>
        </xdr:cNvPr>
        <xdr:cNvSpPr txBox="1">
          <a:spLocks noChangeArrowheads="1"/>
        </xdr:cNvSpPr>
      </xdr:nvSpPr>
      <xdr:spPr bwMode="auto">
        <a:xfrm>
          <a:off x="4565650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222" name="Text Box 19">
          <a:extLst>
            <a:ext uri="{FF2B5EF4-FFF2-40B4-BE49-F238E27FC236}">
              <a16:creationId xmlns:a16="http://schemas.microsoft.com/office/drawing/2014/main" id="{AA42C23B-5D2A-4EB5-A8ED-BC0FD08BFDFB}"/>
            </a:ext>
          </a:extLst>
        </xdr:cNvPr>
        <xdr:cNvSpPr txBox="1">
          <a:spLocks noChangeArrowheads="1"/>
        </xdr:cNvSpPr>
      </xdr:nvSpPr>
      <xdr:spPr bwMode="auto">
        <a:xfrm>
          <a:off x="4565650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442269"/>
    <xdr:sp macro="" textlink="">
      <xdr:nvSpPr>
        <xdr:cNvPr id="1223" name="Text Box 15">
          <a:extLst>
            <a:ext uri="{FF2B5EF4-FFF2-40B4-BE49-F238E27FC236}">
              <a16:creationId xmlns:a16="http://schemas.microsoft.com/office/drawing/2014/main" id="{EA3325E1-174B-4507-8A4E-3DF09BEF1E3F}"/>
            </a:ext>
          </a:extLst>
        </xdr:cNvPr>
        <xdr:cNvSpPr txBox="1">
          <a:spLocks noChangeArrowheads="1"/>
        </xdr:cNvSpPr>
      </xdr:nvSpPr>
      <xdr:spPr bwMode="auto">
        <a:xfrm>
          <a:off x="45656500" y="44799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224" name="Text Box 16">
          <a:extLst>
            <a:ext uri="{FF2B5EF4-FFF2-40B4-BE49-F238E27FC236}">
              <a16:creationId xmlns:a16="http://schemas.microsoft.com/office/drawing/2014/main" id="{65023353-0F6B-4625-857D-C07B93242D9F}"/>
            </a:ext>
          </a:extLst>
        </xdr:cNvPr>
        <xdr:cNvSpPr txBox="1">
          <a:spLocks noChangeArrowheads="1"/>
        </xdr:cNvSpPr>
      </xdr:nvSpPr>
      <xdr:spPr bwMode="auto">
        <a:xfrm>
          <a:off x="4565650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225" name="Text Box 17">
          <a:extLst>
            <a:ext uri="{FF2B5EF4-FFF2-40B4-BE49-F238E27FC236}">
              <a16:creationId xmlns:a16="http://schemas.microsoft.com/office/drawing/2014/main" id="{F6CD3BF1-8EA9-4962-AD01-8CD9C6FD136A}"/>
            </a:ext>
          </a:extLst>
        </xdr:cNvPr>
        <xdr:cNvSpPr txBox="1">
          <a:spLocks noChangeArrowheads="1"/>
        </xdr:cNvSpPr>
      </xdr:nvSpPr>
      <xdr:spPr bwMode="auto">
        <a:xfrm>
          <a:off x="4565650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226" name="Text Box 18">
          <a:extLst>
            <a:ext uri="{FF2B5EF4-FFF2-40B4-BE49-F238E27FC236}">
              <a16:creationId xmlns:a16="http://schemas.microsoft.com/office/drawing/2014/main" id="{C539417E-7403-41B9-9DB5-3CD458A74716}"/>
            </a:ext>
          </a:extLst>
        </xdr:cNvPr>
        <xdr:cNvSpPr txBox="1">
          <a:spLocks noChangeArrowheads="1"/>
        </xdr:cNvSpPr>
      </xdr:nvSpPr>
      <xdr:spPr bwMode="auto">
        <a:xfrm>
          <a:off x="4565650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227" name="Text Box 19">
          <a:extLst>
            <a:ext uri="{FF2B5EF4-FFF2-40B4-BE49-F238E27FC236}">
              <a16:creationId xmlns:a16="http://schemas.microsoft.com/office/drawing/2014/main" id="{A2BE5131-E606-41A8-AAE6-C2B4BFA5676B}"/>
            </a:ext>
          </a:extLst>
        </xdr:cNvPr>
        <xdr:cNvSpPr txBox="1">
          <a:spLocks noChangeArrowheads="1"/>
        </xdr:cNvSpPr>
      </xdr:nvSpPr>
      <xdr:spPr bwMode="auto">
        <a:xfrm>
          <a:off x="4565650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1228" name="Text Box 15">
          <a:extLst>
            <a:ext uri="{FF2B5EF4-FFF2-40B4-BE49-F238E27FC236}">
              <a16:creationId xmlns:a16="http://schemas.microsoft.com/office/drawing/2014/main" id="{A9791EE7-D35C-4193-8CE9-73FDD55080A1}"/>
            </a:ext>
          </a:extLst>
        </xdr:cNvPr>
        <xdr:cNvSpPr txBox="1">
          <a:spLocks noChangeArrowheads="1"/>
        </xdr:cNvSpPr>
      </xdr:nvSpPr>
      <xdr:spPr bwMode="auto">
        <a:xfrm>
          <a:off x="45656500" y="49815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229" name="Text Box 16">
          <a:extLst>
            <a:ext uri="{FF2B5EF4-FFF2-40B4-BE49-F238E27FC236}">
              <a16:creationId xmlns:a16="http://schemas.microsoft.com/office/drawing/2014/main" id="{42A64549-D733-4CF2-953A-574085B2C501}"/>
            </a:ext>
          </a:extLst>
        </xdr:cNvPr>
        <xdr:cNvSpPr txBox="1">
          <a:spLocks noChangeArrowheads="1"/>
        </xdr:cNvSpPr>
      </xdr:nvSpPr>
      <xdr:spPr bwMode="auto">
        <a:xfrm>
          <a:off x="4565650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230" name="Text Box 17">
          <a:extLst>
            <a:ext uri="{FF2B5EF4-FFF2-40B4-BE49-F238E27FC236}">
              <a16:creationId xmlns:a16="http://schemas.microsoft.com/office/drawing/2014/main" id="{6E7586D1-8E3D-40C5-800D-A1B547010B78}"/>
            </a:ext>
          </a:extLst>
        </xdr:cNvPr>
        <xdr:cNvSpPr txBox="1">
          <a:spLocks noChangeArrowheads="1"/>
        </xdr:cNvSpPr>
      </xdr:nvSpPr>
      <xdr:spPr bwMode="auto">
        <a:xfrm>
          <a:off x="4565650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231" name="Text Box 18">
          <a:extLst>
            <a:ext uri="{FF2B5EF4-FFF2-40B4-BE49-F238E27FC236}">
              <a16:creationId xmlns:a16="http://schemas.microsoft.com/office/drawing/2014/main" id="{6FCA5B08-65FC-45C6-9A25-3635C5C81F60}"/>
            </a:ext>
          </a:extLst>
        </xdr:cNvPr>
        <xdr:cNvSpPr txBox="1">
          <a:spLocks noChangeArrowheads="1"/>
        </xdr:cNvSpPr>
      </xdr:nvSpPr>
      <xdr:spPr bwMode="auto">
        <a:xfrm>
          <a:off x="4565650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232" name="Text Box 19">
          <a:extLst>
            <a:ext uri="{FF2B5EF4-FFF2-40B4-BE49-F238E27FC236}">
              <a16:creationId xmlns:a16="http://schemas.microsoft.com/office/drawing/2014/main" id="{B8763420-5963-4F45-8FC3-51EC764A1FC5}"/>
            </a:ext>
          </a:extLst>
        </xdr:cNvPr>
        <xdr:cNvSpPr txBox="1">
          <a:spLocks noChangeArrowheads="1"/>
        </xdr:cNvSpPr>
      </xdr:nvSpPr>
      <xdr:spPr bwMode="auto">
        <a:xfrm>
          <a:off x="4565650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33" name="Text Box 16">
          <a:extLst>
            <a:ext uri="{FF2B5EF4-FFF2-40B4-BE49-F238E27FC236}">
              <a16:creationId xmlns:a16="http://schemas.microsoft.com/office/drawing/2014/main" id="{6FA41DCB-6030-478C-87FC-6EDF562B20FA}"/>
            </a:ext>
          </a:extLst>
        </xdr:cNvPr>
        <xdr:cNvSpPr txBox="1">
          <a:spLocks noChangeArrowheads="1"/>
        </xdr:cNvSpPr>
      </xdr:nvSpPr>
      <xdr:spPr bwMode="auto">
        <a:xfrm>
          <a:off x="307975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34" name="Text Box 17">
          <a:extLst>
            <a:ext uri="{FF2B5EF4-FFF2-40B4-BE49-F238E27FC236}">
              <a16:creationId xmlns:a16="http://schemas.microsoft.com/office/drawing/2014/main" id="{1172754F-B34C-4D0A-8CDB-0296231C9B42}"/>
            </a:ext>
          </a:extLst>
        </xdr:cNvPr>
        <xdr:cNvSpPr txBox="1">
          <a:spLocks noChangeArrowheads="1"/>
        </xdr:cNvSpPr>
      </xdr:nvSpPr>
      <xdr:spPr bwMode="auto">
        <a:xfrm>
          <a:off x="307975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35" name="Text Box 18">
          <a:extLst>
            <a:ext uri="{FF2B5EF4-FFF2-40B4-BE49-F238E27FC236}">
              <a16:creationId xmlns:a16="http://schemas.microsoft.com/office/drawing/2014/main" id="{C4DCA4A0-D0A9-4FAC-B49E-494B57C4E66B}"/>
            </a:ext>
          </a:extLst>
        </xdr:cNvPr>
        <xdr:cNvSpPr txBox="1">
          <a:spLocks noChangeArrowheads="1"/>
        </xdr:cNvSpPr>
      </xdr:nvSpPr>
      <xdr:spPr bwMode="auto">
        <a:xfrm>
          <a:off x="307975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36" name="Text Box 19">
          <a:extLst>
            <a:ext uri="{FF2B5EF4-FFF2-40B4-BE49-F238E27FC236}">
              <a16:creationId xmlns:a16="http://schemas.microsoft.com/office/drawing/2014/main" id="{56FE16EF-C137-4677-838A-42723799D217}"/>
            </a:ext>
          </a:extLst>
        </xdr:cNvPr>
        <xdr:cNvSpPr txBox="1">
          <a:spLocks noChangeArrowheads="1"/>
        </xdr:cNvSpPr>
      </xdr:nvSpPr>
      <xdr:spPr bwMode="auto">
        <a:xfrm>
          <a:off x="307975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444014"/>
    <xdr:sp macro="" textlink="">
      <xdr:nvSpPr>
        <xdr:cNvPr id="1237" name="Text Box 15">
          <a:extLst>
            <a:ext uri="{FF2B5EF4-FFF2-40B4-BE49-F238E27FC236}">
              <a16:creationId xmlns:a16="http://schemas.microsoft.com/office/drawing/2014/main" id="{734BFBC8-F5FD-4767-9D38-930E00685F0B}"/>
            </a:ext>
          </a:extLst>
        </xdr:cNvPr>
        <xdr:cNvSpPr txBox="1">
          <a:spLocks noChangeArrowheads="1"/>
        </xdr:cNvSpPr>
      </xdr:nvSpPr>
      <xdr:spPr bwMode="auto">
        <a:xfrm>
          <a:off x="3079750" y="4092575"/>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238" name="Text Box 15">
          <a:extLst>
            <a:ext uri="{FF2B5EF4-FFF2-40B4-BE49-F238E27FC236}">
              <a16:creationId xmlns:a16="http://schemas.microsoft.com/office/drawing/2014/main" id="{BFB75829-F1D2-4D2A-BD4A-16DD224B5F83}"/>
            </a:ext>
          </a:extLst>
        </xdr:cNvPr>
        <xdr:cNvSpPr txBox="1">
          <a:spLocks noChangeArrowheads="1"/>
        </xdr:cNvSpPr>
      </xdr:nvSpPr>
      <xdr:spPr bwMode="auto">
        <a:xfrm>
          <a:off x="3079750" y="49815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39" name="Text Box 16">
          <a:extLst>
            <a:ext uri="{FF2B5EF4-FFF2-40B4-BE49-F238E27FC236}">
              <a16:creationId xmlns:a16="http://schemas.microsoft.com/office/drawing/2014/main" id="{5AD8D121-4FE8-42DE-A5A0-485B124C0BCF}"/>
            </a:ext>
          </a:extLst>
        </xdr:cNvPr>
        <xdr:cNvSpPr txBox="1">
          <a:spLocks noChangeArrowheads="1"/>
        </xdr:cNvSpPr>
      </xdr:nvSpPr>
      <xdr:spPr bwMode="auto">
        <a:xfrm>
          <a:off x="30797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40" name="Text Box 17">
          <a:extLst>
            <a:ext uri="{FF2B5EF4-FFF2-40B4-BE49-F238E27FC236}">
              <a16:creationId xmlns:a16="http://schemas.microsoft.com/office/drawing/2014/main" id="{7488AA3F-B802-4DC8-A7B8-0399B627AF17}"/>
            </a:ext>
          </a:extLst>
        </xdr:cNvPr>
        <xdr:cNvSpPr txBox="1">
          <a:spLocks noChangeArrowheads="1"/>
        </xdr:cNvSpPr>
      </xdr:nvSpPr>
      <xdr:spPr bwMode="auto">
        <a:xfrm>
          <a:off x="30797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41" name="Text Box 18">
          <a:extLst>
            <a:ext uri="{FF2B5EF4-FFF2-40B4-BE49-F238E27FC236}">
              <a16:creationId xmlns:a16="http://schemas.microsoft.com/office/drawing/2014/main" id="{C2C53C44-C8CD-447E-9D14-50F04B49CF55}"/>
            </a:ext>
          </a:extLst>
        </xdr:cNvPr>
        <xdr:cNvSpPr txBox="1">
          <a:spLocks noChangeArrowheads="1"/>
        </xdr:cNvSpPr>
      </xdr:nvSpPr>
      <xdr:spPr bwMode="auto">
        <a:xfrm>
          <a:off x="30797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42" name="Text Box 19">
          <a:extLst>
            <a:ext uri="{FF2B5EF4-FFF2-40B4-BE49-F238E27FC236}">
              <a16:creationId xmlns:a16="http://schemas.microsoft.com/office/drawing/2014/main" id="{D3310E10-24A0-4EC3-A450-E9B6142BFE63}"/>
            </a:ext>
          </a:extLst>
        </xdr:cNvPr>
        <xdr:cNvSpPr txBox="1">
          <a:spLocks noChangeArrowheads="1"/>
        </xdr:cNvSpPr>
      </xdr:nvSpPr>
      <xdr:spPr bwMode="auto">
        <a:xfrm>
          <a:off x="30797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243" name="Text Box 15">
          <a:extLst>
            <a:ext uri="{FF2B5EF4-FFF2-40B4-BE49-F238E27FC236}">
              <a16:creationId xmlns:a16="http://schemas.microsoft.com/office/drawing/2014/main" id="{53289337-8BE4-4705-9D63-3E28304D8D22}"/>
            </a:ext>
          </a:extLst>
        </xdr:cNvPr>
        <xdr:cNvSpPr txBox="1">
          <a:spLocks noChangeArrowheads="1"/>
        </xdr:cNvSpPr>
      </xdr:nvSpPr>
      <xdr:spPr bwMode="auto">
        <a:xfrm>
          <a:off x="3079750" y="44799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44" name="Text Box 16">
          <a:extLst>
            <a:ext uri="{FF2B5EF4-FFF2-40B4-BE49-F238E27FC236}">
              <a16:creationId xmlns:a16="http://schemas.microsoft.com/office/drawing/2014/main" id="{DCC797B9-C816-4A06-A899-4D68FD70A21E}"/>
            </a:ext>
          </a:extLst>
        </xdr:cNvPr>
        <xdr:cNvSpPr txBox="1">
          <a:spLocks noChangeArrowheads="1"/>
        </xdr:cNvSpPr>
      </xdr:nvSpPr>
      <xdr:spPr bwMode="auto">
        <a:xfrm>
          <a:off x="30797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45" name="Text Box 17">
          <a:extLst>
            <a:ext uri="{FF2B5EF4-FFF2-40B4-BE49-F238E27FC236}">
              <a16:creationId xmlns:a16="http://schemas.microsoft.com/office/drawing/2014/main" id="{8F5005A6-6085-4DDD-B7AE-4E21AD74965B}"/>
            </a:ext>
          </a:extLst>
        </xdr:cNvPr>
        <xdr:cNvSpPr txBox="1">
          <a:spLocks noChangeArrowheads="1"/>
        </xdr:cNvSpPr>
      </xdr:nvSpPr>
      <xdr:spPr bwMode="auto">
        <a:xfrm>
          <a:off x="30797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46" name="Text Box 18">
          <a:extLst>
            <a:ext uri="{FF2B5EF4-FFF2-40B4-BE49-F238E27FC236}">
              <a16:creationId xmlns:a16="http://schemas.microsoft.com/office/drawing/2014/main" id="{15B0617D-6B67-4090-BBCF-71577C834D1F}"/>
            </a:ext>
          </a:extLst>
        </xdr:cNvPr>
        <xdr:cNvSpPr txBox="1">
          <a:spLocks noChangeArrowheads="1"/>
        </xdr:cNvSpPr>
      </xdr:nvSpPr>
      <xdr:spPr bwMode="auto">
        <a:xfrm>
          <a:off x="30797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47" name="Text Box 19">
          <a:extLst>
            <a:ext uri="{FF2B5EF4-FFF2-40B4-BE49-F238E27FC236}">
              <a16:creationId xmlns:a16="http://schemas.microsoft.com/office/drawing/2014/main" id="{803A5808-2CCE-429A-BA81-B200669827D5}"/>
            </a:ext>
          </a:extLst>
        </xdr:cNvPr>
        <xdr:cNvSpPr txBox="1">
          <a:spLocks noChangeArrowheads="1"/>
        </xdr:cNvSpPr>
      </xdr:nvSpPr>
      <xdr:spPr bwMode="auto">
        <a:xfrm>
          <a:off x="30797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248" name="Text Box 15">
          <a:extLst>
            <a:ext uri="{FF2B5EF4-FFF2-40B4-BE49-F238E27FC236}">
              <a16:creationId xmlns:a16="http://schemas.microsoft.com/office/drawing/2014/main" id="{BB8830E8-3E1A-46BB-87FF-164E78207860}"/>
            </a:ext>
          </a:extLst>
        </xdr:cNvPr>
        <xdr:cNvSpPr txBox="1">
          <a:spLocks noChangeArrowheads="1"/>
        </xdr:cNvSpPr>
      </xdr:nvSpPr>
      <xdr:spPr bwMode="auto">
        <a:xfrm>
          <a:off x="3079750" y="49815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444331"/>
    <xdr:sp macro="" textlink="">
      <xdr:nvSpPr>
        <xdr:cNvPr id="1249" name="Text Box 15">
          <a:extLst>
            <a:ext uri="{FF2B5EF4-FFF2-40B4-BE49-F238E27FC236}">
              <a16:creationId xmlns:a16="http://schemas.microsoft.com/office/drawing/2014/main" id="{867B859D-C5F7-4F00-B6DC-03A458031318}"/>
            </a:ext>
          </a:extLst>
        </xdr:cNvPr>
        <xdr:cNvSpPr txBox="1">
          <a:spLocks noChangeArrowheads="1"/>
        </xdr:cNvSpPr>
      </xdr:nvSpPr>
      <xdr:spPr bwMode="auto">
        <a:xfrm>
          <a:off x="3079750" y="4479925"/>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50" name="Text Box 16">
          <a:extLst>
            <a:ext uri="{FF2B5EF4-FFF2-40B4-BE49-F238E27FC236}">
              <a16:creationId xmlns:a16="http://schemas.microsoft.com/office/drawing/2014/main" id="{239E392F-8C5C-471C-BB5F-1DCE5484AF80}"/>
            </a:ext>
          </a:extLst>
        </xdr:cNvPr>
        <xdr:cNvSpPr txBox="1">
          <a:spLocks noChangeArrowheads="1"/>
        </xdr:cNvSpPr>
      </xdr:nvSpPr>
      <xdr:spPr bwMode="auto">
        <a:xfrm>
          <a:off x="30797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51" name="Text Box 17">
          <a:extLst>
            <a:ext uri="{FF2B5EF4-FFF2-40B4-BE49-F238E27FC236}">
              <a16:creationId xmlns:a16="http://schemas.microsoft.com/office/drawing/2014/main" id="{53CDDF5E-74F6-47AF-AD07-B49121659BE9}"/>
            </a:ext>
          </a:extLst>
        </xdr:cNvPr>
        <xdr:cNvSpPr txBox="1">
          <a:spLocks noChangeArrowheads="1"/>
        </xdr:cNvSpPr>
      </xdr:nvSpPr>
      <xdr:spPr bwMode="auto">
        <a:xfrm>
          <a:off x="30797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52" name="Text Box 18">
          <a:extLst>
            <a:ext uri="{FF2B5EF4-FFF2-40B4-BE49-F238E27FC236}">
              <a16:creationId xmlns:a16="http://schemas.microsoft.com/office/drawing/2014/main" id="{A6CB809D-6D10-4042-8825-6C298E1CA914}"/>
            </a:ext>
          </a:extLst>
        </xdr:cNvPr>
        <xdr:cNvSpPr txBox="1">
          <a:spLocks noChangeArrowheads="1"/>
        </xdr:cNvSpPr>
      </xdr:nvSpPr>
      <xdr:spPr bwMode="auto">
        <a:xfrm>
          <a:off x="30797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53" name="Text Box 19">
          <a:extLst>
            <a:ext uri="{FF2B5EF4-FFF2-40B4-BE49-F238E27FC236}">
              <a16:creationId xmlns:a16="http://schemas.microsoft.com/office/drawing/2014/main" id="{230C34B9-0B46-4056-B287-F7055A435136}"/>
            </a:ext>
          </a:extLst>
        </xdr:cNvPr>
        <xdr:cNvSpPr txBox="1">
          <a:spLocks noChangeArrowheads="1"/>
        </xdr:cNvSpPr>
      </xdr:nvSpPr>
      <xdr:spPr bwMode="auto">
        <a:xfrm>
          <a:off x="30797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254" name="Text Box 15">
          <a:extLst>
            <a:ext uri="{FF2B5EF4-FFF2-40B4-BE49-F238E27FC236}">
              <a16:creationId xmlns:a16="http://schemas.microsoft.com/office/drawing/2014/main" id="{0CA768F3-7D8E-4028-8172-6BDA95550353}"/>
            </a:ext>
          </a:extLst>
        </xdr:cNvPr>
        <xdr:cNvSpPr txBox="1">
          <a:spLocks noChangeArrowheads="1"/>
        </xdr:cNvSpPr>
      </xdr:nvSpPr>
      <xdr:spPr bwMode="auto">
        <a:xfrm>
          <a:off x="3079750" y="49815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442269"/>
    <xdr:sp macro="" textlink="">
      <xdr:nvSpPr>
        <xdr:cNvPr id="1255" name="Text Box 15">
          <a:extLst>
            <a:ext uri="{FF2B5EF4-FFF2-40B4-BE49-F238E27FC236}">
              <a16:creationId xmlns:a16="http://schemas.microsoft.com/office/drawing/2014/main" id="{1AF1441C-90EA-41BC-80CB-41C8AFAB156E}"/>
            </a:ext>
          </a:extLst>
        </xdr:cNvPr>
        <xdr:cNvSpPr txBox="1">
          <a:spLocks noChangeArrowheads="1"/>
        </xdr:cNvSpPr>
      </xdr:nvSpPr>
      <xdr:spPr bwMode="auto">
        <a:xfrm>
          <a:off x="7585075" y="40925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256" name="Text Box 15">
          <a:extLst>
            <a:ext uri="{FF2B5EF4-FFF2-40B4-BE49-F238E27FC236}">
              <a16:creationId xmlns:a16="http://schemas.microsoft.com/office/drawing/2014/main" id="{7B1AA8D5-B5D2-4C9E-8AA7-D31BF83795D8}"/>
            </a:ext>
          </a:extLst>
        </xdr:cNvPr>
        <xdr:cNvSpPr txBox="1">
          <a:spLocks noChangeArrowheads="1"/>
        </xdr:cNvSpPr>
      </xdr:nvSpPr>
      <xdr:spPr bwMode="auto">
        <a:xfrm>
          <a:off x="7585075" y="49815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57" name="Text Box 16">
          <a:extLst>
            <a:ext uri="{FF2B5EF4-FFF2-40B4-BE49-F238E27FC236}">
              <a16:creationId xmlns:a16="http://schemas.microsoft.com/office/drawing/2014/main" id="{C6CDA11A-1F3F-43C8-BC8C-A3533DE17EBF}"/>
            </a:ext>
          </a:extLst>
        </xdr:cNvPr>
        <xdr:cNvSpPr txBox="1">
          <a:spLocks noChangeArrowheads="1"/>
        </xdr:cNvSpPr>
      </xdr:nvSpPr>
      <xdr:spPr bwMode="auto">
        <a:xfrm>
          <a:off x="7585075"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58" name="Text Box 17">
          <a:extLst>
            <a:ext uri="{FF2B5EF4-FFF2-40B4-BE49-F238E27FC236}">
              <a16:creationId xmlns:a16="http://schemas.microsoft.com/office/drawing/2014/main" id="{3860909B-CE95-4E20-9F72-48B4E64577F9}"/>
            </a:ext>
          </a:extLst>
        </xdr:cNvPr>
        <xdr:cNvSpPr txBox="1">
          <a:spLocks noChangeArrowheads="1"/>
        </xdr:cNvSpPr>
      </xdr:nvSpPr>
      <xdr:spPr bwMode="auto">
        <a:xfrm>
          <a:off x="7585075"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59" name="Text Box 18">
          <a:extLst>
            <a:ext uri="{FF2B5EF4-FFF2-40B4-BE49-F238E27FC236}">
              <a16:creationId xmlns:a16="http://schemas.microsoft.com/office/drawing/2014/main" id="{D6283346-D56D-4545-BF13-1EFE9AAFE674}"/>
            </a:ext>
          </a:extLst>
        </xdr:cNvPr>
        <xdr:cNvSpPr txBox="1">
          <a:spLocks noChangeArrowheads="1"/>
        </xdr:cNvSpPr>
      </xdr:nvSpPr>
      <xdr:spPr bwMode="auto">
        <a:xfrm>
          <a:off x="7585075"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60" name="Text Box 19">
          <a:extLst>
            <a:ext uri="{FF2B5EF4-FFF2-40B4-BE49-F238E27FC236}">
              <a16:creationId xmlns:a16="http://schemas.microsoft.com/office/drawing/2014/main" id="{373E37DF-E4C8-46B1-9388-4E3561848F18}"/>
            </a:ext>
          </a:extLst>
        </xdr:cNvPr>
        <xdr:cNvSpPr txBox="1">
          <a:spLocks noChangeArrowheads="1"/>
        </xdr:cNvSpPr>
      </xdr:nvSpPr>
      <xdr:spPr bwMode="auto">
        <a:xfrm>
          <a:off x="7585075"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261" name="Text Box 15">
          <a:extLst>
            <a:ext uri="{FF2B5EF4-FFF2-40B4-BE49-F238E27FC236}">
              <a16:creationId xmlns:a16="http://schemas.microsoft.com/office/drawing/2014/main" id="{A04F853F-1ED4-4180-9919-215A8C103A07}"/>
            </a:ext>
          </a:extLst>
        </xdr:cNvPr>
        <xdr:cNvSpPr txBox="1">
          <a:spLocks noChangeArrowheads="1"/>
        </xdr:cNvSpPr>
      </xdr:nvSpPr>
      <xdr:spPr bwMode="auto">
        <a:xfrm>
          <a:off x="7585075" y="44799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62" name="Text Box 16">
          <a:extLst>
            <a:ext uri="{FF2B5EF4-FFF2-40B4-BE49-F238E27FC236}">
              <a16:creationId xmlns:a16="http://schemas.microsoft.com/office/drawing/2014/main" id="{AE8F85D8-4A2B-4888-8237-3E5C015BB34D}"/>
            </a:ext>
          </a:extLst>
        </xdr:cNvPr>
        <xdr:cNvSpPr txBox="1">
          <a:spLocks noChangeArrowheads="1"/>
        </xdr:cNvSpPr>
      </xdr:nvSpPr>
      <xdr:spPr bwMode="auto">
        <a:xfrm>
          <a:off x="7585075"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63" name="Text Box 17">
          <a:extLst>
            <a:ext uri="{FF2B5EF4-FFF2-40B4-BE49-F238E27FC236}">
              <a16:creationId xmlns:a16="http://schemas.microsoft.com/office/drawing/2014/main" id="{5E1BAE08-322C-4FD0-BF0E-60B84D75117C}"/>
            </a:ext>
          </a:extLst>
        </xdr:cNvPr>
        <xdr:cNvSpPr txBox="1">
          <a:spLocks noChangeArrowheads="1"/>
        </xdr:cNvSpPr>
      </xdr:nvSpPr>
      <xdr:spPr bwMode="auto">
        <a:xfrm>
          <a:off x="7585075"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64" name="Text Box 18">
          <a:extLst>
            <a:ext uri="{FF2B5EF4-FFF2-40B4-BE49-F238E27FC236}">
              <a16:creationId xmlns:a16="http://schemas.microsoft.com/office/drawing/2014/main" id="{399DEAE2-6480-4667-98BE-F9CF04B4048B}"/>
            </a:ext>
          </a:extLst>
        </xdr:cNvPr>
        <xdr:cNvSpPr txBox="1">
          <a:spLocks noChangeArrowheads="1"/>
        </xdr:cNvSpPr>
      </xdr:nvSpPr>
      <xdr:spPr bwMode="auto">
        <a:xfrm>
          <a:off x="7585075"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65" name="Text Box 19">
          <a:extLst>
            <a:ext uri="{FF2B5EF4-FFF2-40B4-BE49-F238E27FC236}">
              <a16:creationId xmlns:a16="http://schemas.microsoft.com/office/drawing/2014/main" id="{4471400B-B898-4881-8E80-18BE8BC23CF4}"/>
            </a:ext>
          </a:extLst>
        </xdr:cNvPr>
        <xdr:cNvSpPr txBox="1">
          <a:spLocks noChangeArrowheads="1"/>
        </xdr:cNvSpPr>
      </xdr:nvSpPr>
      <xdr:spPr bwMode="auto">
        <a:xfrm>
          <a:off x="7585075"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266" name="Text Box 15">
          <a:extLst>
            <a:ext uri="{FF2B5EF4-FFF2-40B4-BE49-F238E27FC236}">
              <a16:creationId xmlns:a16="http://schemas.microsoft.com/office/drawing/2014/main" id="{BB8696B6-8D8F-4B87-91CF-566A3BFC5D5E}"/>
            </a:ext>
          </a:extLst>
        </xdr:cNvPr>
        <xdr:cNvSpPr txBox="1">
          <a:spLocks noChangeArrowheads="1"/>
        </xdr:cNvSpPr>
      </xdr:nvSpPr>
      <xdr:spPr bwMode="auto">
        <a:xfrm>
          <a:off x="7585075" y="49815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67" name="Text Box 16">
          <a:extLst>
            <a:ext uri="{FF2B5EF4-FFF2-40B4-BE49-F238E27FC236}">
              <a16:creationId xmlns:a16="http://schemas.microsoft.com/office/drawing/2014/main" id="{D68D6FB1-0245-4C5B-8D0A-55AAE2FC481B}"/>
            </a:ext>
          </a:extLst>
        </xdr:cNvPr>
        <xdr:cNvSpPr txBox="1">
          <a:spLocks noChangeArrowheads="1"/>
        </xdr:cNvSpPr>
      </xdr:nvSpPr>
      <xdr:spPr bwMode="auto">
        <a:xfrm>
          <a:off x="95821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68" name="Text Box 17">
          <a:extLst>
            <a:ext uri="{FF2B5EF4-FFF2-40B4-BE49-F238E27FC236}">
              <a16:creationId xmlns:a16="http://schemas.microsoft.com/office/drawing/2014/main" id="{B33BFEC3-FEE8-4B95-9CC2-D41DF13E9822}"/>
            </a:ext>
          </a:extLst>
        </xdr:cNvPr>
        <xdr:cNvSpPr txBox="1">
          <a:spLocks noChangeArrowheads="1"/>
        </xdr:cNvSpPr>
      </xdr:nvSpPr>
      <xdr:spPr bwMode="auto">
        <a:xfrm>
          <a:off x="95821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69" name="Text Box 18">
          <a:extLst>
            <a:ext uri="{FF2B5EF4-FFF2-40B4-BE49-F238E27FC236}">
              <a16:creationId xmlns:a16="http://schemas.microsoft.com/office/drawing/2014/main" id="{EB477292-328F-4235-AEE9-D2577508F2D9}"/>
            </a:ext>
          </a:extLst>
        </xdr:cNvPr>
        <xdr:cNvSpPr txBox="1">
          <a:spLocks noChangeArrowheads="1"/>
        </xdr:cNvSpPr>
      </xdr:nvSpPr>
      <xdr:spPr bwMode="auto">
        <a:xfrm>
          <a:off x="95821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70" name="Text Box 19">
          <a:extLst>
            <a:ext uri="{FF2B5EF4-FFF2-40B4-BE49-F238E27FC236}">
              <a16:creationId xmlns:a16="http://schemas.microsoft.com/office/drawing/2014/main" id="{E8C34C1D-5008-4C44-8D5C-24F7E6D845FA}"/>
            </a:ext>
          </a:extLst>
        </xdr:cNvPr>
        <xdr:cNvSpPr txBox="1">
          <a:spLocks noChangeArrowheads="1"/>
        </xdr:cNvSpPr>
      </xdr:nvSpPr>
      <xdr:spPr bwMode="auto">
        <a:xfrm>
          <a:off x="95821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442269"/>
    <xdr:sp macro="" textlink="">
      <xdr:nvSpPr>
        <xdr:cNvPr id="1271" name="Text Box 15">
          <a:extLst>
            <a:ext uri="{FF2B5EF4-FFF2-40B4-BE49-F238E27FC236}">
              <a16:creationId xmlns:a16="http://schemas.microsoft.com/office/drawing/2014/main" id="{3E8A77EB-FF6C-47A1-A6E2-41A43294FD90}"/>
            </a:ext>
          </a:extLst>
        </xdr:cNvPr>
        <xdr:cNvSpPr txBox="1">
          <a:spLocks noChangeArrowheads="1"/>
        </xdr:cNvSpPr>
      </xdr:nvSpPr>
      <xdr:spPr bwMode="auto">
        <a:xfrm>
          <a:off x="9582150" y="44799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72" name="Text Box 16">
          <a:extLst>
            <a:ext uri="{FF2B5EF4-FFF2-40B4-BE49-F238E27FC236}">
              <a16:creationId xmlns:a16="http://schemas.microsoft.com/office/drawing/2014/main" id="{DBFAC26D-7CDF-4544-BD36-295527608273}"/>
            </a:ext>
          </a:extLst>
        </xdr:cNvPr>
        <xdr:cNvSpPr txBox="1">
          <a:spLocks noChangeArrowheads="1"/>
        </xdr:cNvSpPr>
      </xdr:nvSpPr>
      <xdr:spPr bwMode="auto">
        <a:xfrm>
          <a:off x="95821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73" name="Text Box 17">
          <a:extLst>
            <a:ext uri="{FF2B5EF4-FFF2-40B4-BE49-F238E27FC236}">
              <a16:creationId xmlns:a16="http://schemas.microsoft.com/office/drawing/2014/main" id="{14663F2B-0780-4227-80EE-A651DF96FB31}"/>
            </a:ext>
          </a:extLst>
        </xdr:cNvPr>
        <xdr:cNvSpPr txBox="1">
          <a:spLocks noChangeArrowheads="1"/>
        </xdr:cNvSpPr>
      </xdr:nvSpPr>
      <xdr:spPr bwMode="auto">
        <a:xfrm>
          <a:off x="95821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74" name="Text Box 18">
          <a:extLst>
            <a:ext uri="{FF2B5EF4-FFF2-40B4-BE49-F238E27FC236}">
              <a16:creationId xmlns:a16="http://schemas.microsoft.com/office/drawing/2014/main" id="{419CE2EA-5C9B-4FD3-99C1-798CED248E43}"/>
            </a:ext>
          </a:extLst>
        </xdr:cNvPr>
        <xdr:cNvSpPr txBox="1">
          <a:spLocks noChangeArrowheads="1"/>
        </xdr:cNvSpPr>
      </xdr:nvSpPr>
      <xdr:spPr bwMode="auto">
        <a:xfrm>
          <a:off x="95821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75" name="Text Box 19">
          <a:extLst>
            <a:ext uri="{FF2B5EF4-FFF2-40B4-BE49-F238E27FC236}">
              <a16:creationId xmlns:a16="http://schemas.microsoft.com/office/drawing/2014/main" id="{60715028-13D6-4E6F-BB83-B534E3C63841}"/>
            </a:ext>
          </a:extLst>
        </xdr:cNvPr>
        <xdr:cNvSpPr txBox="1">
          <a:spLocks noChangeArrowheads="1"/>
        </xdr:cNvSpPr>
      </xdr:nvSpPr>
      <xdr:spPr bwMode="auto">
        <a:xfrm>
          <a:off x="95821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276" name="Text Box 15">
          <a:extLst>
            <a:ext uri="{FF2B5EF4-FFF2-40B4-BE49-F238E27FC236}">
              <a16:creationId xmlns:a16="http://schemas.microsoft.com/office/drawing/2014/main" id="{0E2FBC3C-8C19-4B79-9C3B-96120F1E2502}"/>
            </a:ext>
          </a:extLst>
        </xdr:cNvPr>
        <xdr:cNvSpPr txBox="1">
          <a:spLocks noChangeArrowheads="1"/>
        </xdr:cNvSpPr>
      </xdr:nvSpPr>
      <xdr:spPr bwMode="auto">
        <a:xfrm>
          <a:off x="9582150" y="49815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77" name="Text Box 16">
          <a:extLst>
            <a:ext uri="{FF2B5EF4-FFF2-40B4-BE49-F238E27FC236}">
              <a16:creationId xmlns:a16="http://schemas.microsoft.com/office/drawing/2014/main" id="{AE83428C-7F7C-4A5B-9488-270B28778DDF}"/>
            </a:ext>
          </a:extLst>
        </xdr:cNvPr>
        <xdr:cNvSpPr txBox="1">
          <a:spLocks noChangeArrowheads="1"/>
        </xdr:cNvSpPr>
      </xdr:nvSpPr>
      <xdr:spPr bwMode="auto">
        <a:xfrm>
          <a:off x="958215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78" name="Text Box 17">
          <a:extLst>
            <a:ext uri="{FF2B5EF4-FFF2-40B4-BE49-F238E27FC236}">
              <a16:creationId xmlns:a16="http://schemas.microsoft.com/office/drawing/2014/main" id="{425F0BD3-2EBA-41A0-88D1-D6F23221C44B}"/>
            </a:ext>
          </a:extLst>
        </xdr:cNvPr>
        <xdr:cNvSpPr txBox="1">
          <a:spLocks noChangeArrowheads="1"/>
        </xdr:cNvSpPr>
      </xdr:nvSpPr>
      <xdr:spPr bwMode="auto">
        <a:xfrm>
          <a:off x="958215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79" name="Text Box 18">
          <a:extLst>
            <a:ext uri="{FF2B5EF4-FFF2-40B4-BE49-F238E27FC236}">
              <a16:creationId xmlns:a16="http://schemas.microsoft.com/office/drawing/2014/main" id="{9E693517-43DE-4889-8D90-86E33BE03367}"/>
            </a:ext>
          </a:extLst>
        </xdr:cNvPr>
        <xdr:cNvSpPr txBox="1">
          <a:spLocks noChangeArrowheads="1"/>
        </xdr:cNvSpPr>
      </xdr:nvSpPr>
      <xdr:spPr bwMode="auto">
        <a:xfrm>
          <a:off x="958215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80" name="Text Box 19">
          <a:extLst>
            <a:ext uri="{FF2B5EF4-FFF2-40B4-BE49-F238E27FC236}">
              <a16:creationId xmlns:a16="http://schemas.microsoft.com/office/drawing/2014/main" id="{CA87DD49-F942-45BD-A7B0-36A4C9E954CB}"/>
            </a:ext>
          </a:extLst>
        </xdr:cNvPr>
        <xdr:cNvSpPr txBox="1">
          <a:spLocks noChangeArrowheads="1"/>
        </xdr:cNvSpPr>
      </xdr:nvSpPr>
      <xdr:spPr bwMode="auto">
        <a:xfrm>
          <a:off x="958215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442269"/>
    <xdr:sp macro="" textlink="">
      <xdr:nvSpPr>
        <xdr:cNvPr id="1281" name="Text Box 15">
          <a:extLst>
            <a:ext uri="{FF2B5EF4-FFF2-40B4-BE49-F238E27FC236}">
              <a16:creationId xmlns:a16="http://schemas.microsoft.com/office/drawing/2014/main" id="{52121C95-1A93-4480-B9DE-BA4838C8B6FC}"/>
            </a:ext>
          </a:extLst>
        </xdr:cNvPr>
        <xdr:cNvSpPr txBox="1">
          <a:spLocks noChangeArrowheads="1"/>
        </xdr:cNvSpPr>
      </xdr:nvSpPr>
      <xdr:spPr bwMode="auto">
        <a:xfrm>
          <a:off x="9582150" y="40925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282" name="Text Box 15">
          <a:extLst>
            <a:ext uri="{FF2B5EF4-FFF2-40B4-BE49-F238E27FC236}">
              <a16:creationId xmlns:a16="http://schemas.microsoft.com/office/drawing/2014/main" id="{1AF9C98C-4717-4FF2-B201-91AC86C8B816}"/>
            </a:ext>
          </a:extLst>
        </xdr:cNvPr>
        <xdr:cNvSpPr txBox="1">
          <a:spLocks noChangeArrowheads="1"/>
        </xdr:cNvSpPr>
      </xdr:nvSpPr>
      <xdr:spPr bwMode="auto">
        <a:xfrm>
          <a:off x="9582150" y="49815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83" name="Text Box 16">
          <a:extLst>
            <a:ext uri="{FF2B5EF4-FFF2-40B4-BE49-F238E27FC236}">
              <a16:creationId xmlns:a16="http://schemas.microsoft.com/office/drawing/2014/main" id="{46C159A9-29AB-4C3C-BD3B-9FB183E624C3}"/>
            </a:ext>
          </a:extLst>
        </xdr:cNvPr>
        <xdr:cNvSpPr txBox="1">
          <a:spLocks noChangeArrowheads="1"/>
        </xdr:cNvSpPr>
      </xdr:nvSpPr>
      <xdr:spPr bwMode="auto">
        <a:xfrm>
          <a:off x="95821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84" name="Text Box 17">
          <a:extLst>
            <a:ext uri="{FF2B5EF4-FFF2-40B4-BE49-F238E27FC236}">
              <a16:creationId xmlns:a16="http://schemas.microsoft.com/office/drawing/2014/main" id="{5C9F328C-2916-4C0E-8494-5484F7C87FC4}"/>
            </a:ext>
          </a:extLst>
        </xdr:cNvPr>
        <xdr:cNvSpPr txBox="1">
          <a:spLocks noChangeArrowheads="1"/>
        </xdr:cNvSpPr>
      </xdr:nvSpPr>
      <xdr:spPr bwMode="auto">
        <a:xfrm>
          <a:off x="95821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85" name="Text Box 18">
          <a:extLst>
            <a:ext uri="{FF2B5EF4-FFF2-40B4-BE49-F238E27FC236}">
              <a16:creationId xmlns:a16="http://schemas.microsoft.com/office/drawing/2014/main" id="{E90194BB-7604-4104-969F-A5BC42413B7A}"/>
            </a:ext>
          </a:extLst>
        </xdr:cNvPr>
        <xdr:cNvSpPr txBox="1">
          <a:spLocks noChangeArrowheads="1"/>
        </xdr:cNvSpPr>
      </xdr:nvSpPr>
      <xdr:spPr bwMode="auto">
        <a:xfrm>
          <a:off x="95821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86" name="Text Box 19">
          <a:extLst>
            <a:ext uri="{FF2B5EF4-FFF2-40B4-BE49-F238E27FC236}">
              <a16:creationId xmlns:a16="http://schemas.microsoft.com/office/drawing/2014/main" id="{74B15FF7-65C0-485E-9BAB-451AACA70020}"/>
            </a:ext>
          </a:extLst>
        </xdr:cNvPr>
        <xdr:cNvSpPr txBox="1">
          <a:spLocks noChangeArrowheads="1"/>
        </xdr:cNvSpPr>
      </xdr:nvSpPr>
      <xdr:spPr bwMode="auto">
        <a:xfrm>
          <a:off x="95821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287" name="Text Box 15">
          <a:extLst>
            <a:ext uri="{FF2B5EF4-FFF2-40B4-BE49-F238E27FC236}">
              <a16:creationId xmlns:a16="http://schemas.microsoft.com/office/drawing/2014/main" id="{7067AE43-70B1-4D8C-B287-52B25726193E}"/>
            </a:ext>
          </a:extLst>
        </xdr:cNvPr>
        <xdr:cNvSpPr txBox="1">
          <a:spLocks noChangeArrowheads="1"/>
        </xdr:cNvSpPr>
      </xdr:nvSpPr>
      <xdr:spPr bwMode="auto">
        <a:xfrm>
          <a:off x="9582150" y="44799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88" name="Text Box 16">
          <a:extLst>
            <a:ext uri="{FF2B5EF4-FFF2-40B4-BE49-F238E27FC236}">
              <a16:creationId xmlns:a16="http://schemas.microsoft.com/office/drawing/2014/main" id="{682F90A6-3D01-45D8-8FD9-553EE0E4E03D}"/>
            </a:ext>
          </a:extLst>
        </xdr:cNvPr>
        <xdr:cNvSpPr txBox="1">
          <a:spLocks noChangeArrowheads="1"/>
        </xdr:cNvSpPr>
      </xdr:nvSpPr>
      <xdr:spPr bwMode="auto">
        <a:xfrm>
          <a:off x="95821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89" name="Text Box 17">
          <a:extLst>
            <a:ext uri="{FF2B5EF4-FFF2-40B4-BE49-F238E27FC236}">
              <a16:creationId xmlns:a16="http://schemas.microsoft.com/office/drawing/2014/main" id="{4E8B4BCB-136C-44E8-BCD2-2CD897F9965B}"/>
            </a:ext>
          </a:extLst>
        </xdr:cNvPr>
        <xdr:cNvSpPr txBox="1">
          <a:spLocks noChangeArrowheads="1"/>
        </xdr:cNvSpPr>
      </xdr:nvSpPr>
      <xdr:spPr bwMode="auto">
        <a:xfrm>
          <a:off x="95821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90" name="Text Box 18">
          <a:extLst>
            <a:ext uri="{FF2B5EF4-FFF2-40B4-BE49-F238E27FC236}">
              <a16:creationId xmlns:a16="http://schemas.microsoft.com/office/drawing/2014/main" id="{80216D33-EC68-43B6-8FF0-ADE7AAD93AEB}"/>
            </a:ext>
          </a:extLst>
        </xdr:cNvPr>
        <xdr:cNvSpPr txBox="1">
          <a:spLocks noChangeArrowheads="1"/>
        </xdr:cNvSpPr>
      </xdr:nvSpPr>
      <xdr:spPr bwMode="auto">
        <a:xfrm>
          <a:off x="95821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91" name="Text Box 19">
          <a:extLst>
            <a:ext uri="{FF2B5EF4-FFF2-40B4-BE49-F238E27FC236}">
              <a16:creationId xmlns:a16="http://schemas.microsoft.com/office/drawing/2014/main" id="{800A0822-36A2-4178-A9E1-1C70DD4EF7ED}"/>
            </a:ext>
          </a:extLst>
        </xdr:cNvPr>
        <xdr:cNvSpPr txBox="1">
          <a:spLocks noChangeArrowheads="1"/>
        </xdr:cNvSpPr>
      </xdr:nvSpPr>
      <xdr:spPr bwMode="auto">
        <a:xfrm>
          <a:off x="95821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292" name="Text Box 15">
          <a:extLst>
            <a:ext uri="{FF2B5EF4-FFF2-40B4-BE49-F238E27FC236}">
              <a16:creationId xmlns:a16="http://schemas.microsoft.com/office/drawing/2014/main" id="{31B09218-73C7-43FE-A03E-906D4EC985AF}"/>
            </a:ext>
          </a:extLst>
        </xdr:cNvPr>
        <xdr:cNvSpPr txBox="1">
          <a:spLocks noChangeArrowheads="1"/>
        </xdr:cNvSpPr>
      </xdr:nvSpPr>
      <xdr:spPr bwMode="auto">
        <a:xfrm>
          <a:off x="9582150" y="49815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93" name="Text Box 16">
          <a:extLst>
            <a:ext uri="{FF2B5EF4-FFF2-40B4-BE49-F238E27FC236}">
              <a16:creationId xmlns:a16="http://schemas.microsoft.com/office/drawing/2014/main" id="{D3E90D77-1D81-44EB-A93E-5B8EF11CB2BC}"/>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94" name="Text Box 17">
          <a:extLst>
            <a:ext uri="{FF2B5EF4-FFF2-40B4-BE49-F238E27FC236}">
              <a16:creationId xmlns:a16="http://schemas.microsoft.com/office/drawing/2014/main" id="{FC954132-6492-4C5C-873F-23C86BC4BE46}"/>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95" name="Text Box 18">
          <a:extLst>
            <a:ext uri="{FF2B5EF4-FFF2-40B4-BE49-F238E27FC236}">
              <a16:creationId xmlns:a16="http://schemas.microsoft.com/office/drawing/2014/main" id="{F10ED0B7-F5ED-4238-8597-B6EAD853F55F}"/>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96" name="Text Box 19">
          <a:extLst>
            <a:ext uri="{FF2B5EF4-FFF2-40B4-BE49-F238E27FC236}">
              <a16:creationId xmlns:a16="http://schemas.microsoft.com/office/drawing/2014/main" id="{EF7D0A67-E249-40FA-A7ED-CF3BE4AD3300}"/>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97" name="Text Box 16">
          <a:extLst>
            <a:ext uri="{FF2B5EF4-FFF2-40B4-BE49-F238E27FC236}">
              <a16:creationId xmlns:a16="http://schemas.microsoft.com/office/drawing/2014/main" id="{FC82B86A-C7B7-4365-B8B2-4B73D74E487B}"/>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98" name="Text Box 17">
          <a:extLst>
            <a:ext uri="{FF2B5EF4-FFF2-40B4-BE49-F238E27FC236}">
              <a16:creationId xmlns:a16="http://schemas.microsoft.com/office/drawing/2014/main" id="{B203410E-9E76-4B06-BB28-A4EB9F9FD9B7}"/>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99" name="Text Box 18">
          <a:extLst>
            <a:ext uri="{FF2B5EF4-FFF2-40B4-BE49-F238E27FC236}">
              <a16:creationId xmlns:a16="http://schemas.microsoft.com/office/drawing/2014/main" id="{378BE26E-4CE3-4702-9AD6-F61C49865197}"/>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00" name="Text Box 19">
          <a:extLst>
            <a:ext uri="{FF2B5EF4-FFF2-40B4-BE49-F238E27FC236}">
              <a16:creationId xmlns:a16="http://schemas.microsoft.com/office/drawing/2014/main" id="{F9DC501E-A97C-4BBC-A22C-29C09AFC87AF}"/>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01" name="Text Box 16">
          <a:extLst>
            <a:ext uri="{FF2B5EF4-FFF2-40B4-BE49-F238E27FC236}">
              <a16:creationId xmlns:a16="http://schemas.microsoft.com/office/drawing/2014/main" id="{72C21863-A209-4F3D-B57B-335945101270}"/>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02" name="Text Box 17">
          <a:extLst>
            <a:ext uri="{FF2B5EF4-FFF2-40B4-BE49-F238E27FC236}">
              <a16:creationId xmlns:a16="http://schemas.microsoft.com/office/drawing/2014/main" id="{4D6F590F-65F4-4385-B042-12E2E0BF9D1D}"/>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03" name="Text Box 18">
          <a:extLst>
            <a:ext uri="{FF2B5EF4-FFF2-40B4-BE49-F238E27FC236}">
              <a16:creationId xmlns:a16="http://schemas.microsoft.com/office/drawing/2014/main" id="{EF538D49-6779-4500-B644-422A2686B5BB}"/>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04" name="Text Box 19">
          <a:extLst>
            <a:ext uri="{FF2B5EF4-FFF2-40B4-BE49-F238E27FC236}">
              <a16:creationId xmlns:a16="http://schemas.microsoft.com/office/drawing/2014/main" id="{964C6B1A-CA87-431F-AB08-5D8D6C45CA7C}"/>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444014"/>
    <xdr:sp macro="" textlink="">
      <xdr:nvSpPr>
        <xdr:cNvPr id="1305" name="Text Box 15">
          <a:extLst>
            <a:ext uri="{FF2B5EF4-FFF2-40B4-BE49-F238E27FC236}">
              <a16:creationId xmlns:a16="http://schemas.microsoft.com/office/drawing/2014/main" id="{5F09F72D-D465-415B-B5B4-99E2E898160A}"/>
            </a:ext>
          </a:extLst>
        </xdr:cNvPr>
        <xdr:cNvSpPr txBox="1">
          <a:spLocks noChangeArrowheads="1"/>
        </xdr:cNvSpPr>
      </xdr:nvSpPr>
      <xdr:spPr bwMode="auto">
        <a:xfrm>
          <a:off x="3710214" y="4115254"/>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06" name="Text Box 16">
          <a:extLst>
            <a:ext uri="{FF2B5EF4-FFF2-40B4-BE49-F238E27FC236}">
              <a16:creationId xmlns:a16="http://schemas.microsoft.com/office/drawing/2014/main" id="{DF73F67A-8427-4D6A-A42D-7F8E609624C2}"/>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07" name="Text Box 17">
          <a:extLst>
            <a:ext uri="{FF2B5EF4-FFF2-40B4-BE49-F238E27FC236}">
              <a16:creationId xmlns:a16="http://schemas.microsoft.com/office/drawing/2014/main" id="{9DB586B0-99FD-48DC-B85C-EB38FAED84B2}"/>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08" name="Text Box 18">
          <a:extLst>
            <a:ext uri="{FF2B5EF4-FFF2-40B4-BE49-F238E27FC236}">
              <a16:creationId xmlns:a16="http://schemas.microsoft.com/office/drawing/2014/main" id="{EA0C5682-90DA-4EDE-A052-7726CE11314D}"/>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09" name="Text Box 19">
          <a:extLst>
            <a:ext uri="{FF2B5EF4-FFF2-40B4-BE49-F238E27FC236}">
              <a16:creationId xmlns:a16="http://schemas.microsoft.com/office/drawing/2014/main" id="{9DB77E01-6001-462B-9398-381CB7138158}"/>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310" name="Text Box 15">
          <a:extLst>
            <a:ext uri="{FF2B5EF4-FFF2-40B4-BE49-F238E27FC236}">
              <a16:creationId xmlns:a16="http://schemas.microsoft.com/office/drawing/2014/main" id="{58DC461D-829F-4176-93B6-3C20543839E1}"/>
            </a:ext>
          </a:extLst>
        </xdr:cNvPr>
        <xdr:cNvSpPr txBox="1">
          <a:spLocks noChangeArrowheads="1"/>
        </xdr:cNvSpPr>
      </xdr:nvSpPr>
      <xdr:spPr bwMode="auto">
        <a:xfrm>
          <a:off x="3710214" y="44980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442269"/>
    <xdr:sp macro="" textlink="">
      <xdr:nvSpPr>
        <xdr:cNvPr id="1311" name="Text Box 15">
          <a:extLst>
            <a:ext uri="{FF2B5EF4-FFF2-40B4-BE49-F238E27FC236}">
              <a16:creationId xmlns:a16="http://schemas.microsoft.com/office/drawing/2014/main" id="{D69259C2-60B2-4804-A8CA-FF1737B0190B}"/>
            </a:ext>
          </a:extLst>
        </xdr:cNvPr>
        <xdr:cNvSpPr txBox="1">
          <a:spLocks noChangeArrowheads="1"/>
        </xdr:cNvSpPr>
      </xdr:nvSpPr>
      <xdr:spPr bwMode="auto">
        <a:xfrm>
          <a:off x="6773182" y="4115254"/>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12" name="Text Box 16">
          <a:extLst>
            <a:ext uri="{FF2B5EF4-FFF2-40B4-BE49-F238E27FC236}">
              <a16:creationId xmlns:a16="http://schemas.microsoft.com/office/drawing/2014/main" id="{60FB31FF-F417-4D4D-BBC5-D3B66AA97D6A}"/>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13" name="Text Box 17">
          <a:extLst>
            <a:ext uri="{FF2B5EF4-FFF2-40B4-BE49-F238E27FC236}">
              <a16:creationId xmlns:a16="http://schemas.microsoft.com/office/drawing/2014/main" id="{2D185B1C-ECCF-41ED-ABB9-8BDAEAE19BAA}"/>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14" name="Text Box 18">
          <a:extLst>
            <a:ext uri="{FF2B5EF4-FFF2-40B4-BE49-F238E27FC236}">
              <a16:creationId xmlns:a16="http://schemas.microsoft.com/office/drawing/2014/main" id="{5E43DBFD-79BB-4F58-B078-A4D6A480050E}"/>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315" name="Text Box 15">
          <a:extLst>
            <a:ext uri="{FF2B5EF4-FFF2-40B4-BE49-F238E27FC236}">
              <a16:creationId xmlns:a16="http://schemas.microsoft.com/office/drawing/2014/main" id="{91A627DF-80A8-495C-8B9B-CBC3E8D1C9C3}"/>
            </a:ext>
          </a:extLst>
        </xdr:cNvPr>
        <xdr:cNvSpPr txBox="1">
          <a:spLocks noChangeArrowheads="1"/>
        </xdr:cNvSpPr>
      </xdr:nvSpPr>
      <xdr:spPr bwMode="auto">
        <a:xfrm>
          <a:off x="6773182" y="44980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16" name="Text Box 16">
          <a:extLst>
            <a:ext uri="{FF2B5EF4-FFF2-40B4-BE49-F238E27FC236}">
              <a16:creationId xmlns:a16="http://schemas.microsoft.com/office/drawing/2014/main" id="{C59A66E6-06F7-4780-8F0D-662C96BDCDBC}"/>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17" name="Text Box 17">
          <a:extLst>
            <a:ext uri="{FF2B5EF4-FFF2-40B4-BE49-F238E27FC236}">
              <a16:creationId xmlns:a16="http://schemas.microsoft.com/office/drawing/2014/main" id="{1E6EF989-796E-4245-B38F-8D59B790E80B}"/>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18" name="Text Box 18">
          <a:extLst>
            <a:ext uri="{FF2B5EF4-FFF2-40B4-BE49-F238E27FC236}">
              <a16:creationId xmlns:a16="http://schemas.microsoft.com/office/drawing/2014/main" id="{697EC870-AD15-49AD-BAC5-D60319777CF1}"/>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19" name="Text Box 19">
          <a:extLst>
            <a:ext uri="{FF2B5EF4-FFF2-40B4-BE49-F238E27FC236}">
              <a16:creationId xmlns:a16="http://schemas.microsoft.com/office/drawing/2014/main" id="{8219CB7C-3EAB-4899-A0F2-2431962E590E}"/>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442269"/>
    <xdr:sp macro="" textlink="">
      <xdr:nvSpPr>
        <xdr:cNvPr id="1320" name="Text Box 15">
          <a:extLst>
            <a:ext uri="{FF2B5EF4-FFF2-40B4-BE49-F238E27FC236}">
              <a16:creationId xmlns:a16="http://schemas.microsoft.com/office/drawing/2014/main" id="{D6CB8134-B0C1-47A1-96DF-9AE1DF0CA738}"/>
            </a:ext>
          </a:extLst>
        </xdr:cNvPr>
        <xdr:cNvSpPr txBox="1">
          <a:spLocks noChangeArrowheads="1"/>
        </xdr:cNvSpPr>
      </xdr:nvSpPr>
      <xdr:spPr bwMode="auto">
        <a:xfrm>
          <a:off x="9616168" y="4115254"/>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21" name="Text Box 16">
          <a:extLst>
            <a:ext uri="{FF2B5EF4-FFF2-40B4-BE49-F238E27FC236}">
              <a16:creationId xmlns:a16="http://schemas.microsoft.com/office/drawing/2014/main" id="{BBF78195-44CB-4D9A-A4B2-E5209D6DDF79}"/>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22" name="Text Box 17">
          <a:extLst>
            <a:ext uri="{FF2B5EF4-FFF2-40B4-BE49-F238E27FC236}">
              <a16:creationId xmlns:a16="http://schemas.microsoft.com/office/drawing/2014/main" id="{4B62F0DF-B5D6-41D6-9B8C-6A72AADEA1E5}"/>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23" name="Text Box 18">
          <a:extLst>
            <a:ext uri="{FF2B5EF4-FFF2-40B4-BE49-F238E27FC236}">
              <a16:creationId xmlns:a16="http://schemas.microsoft.com/office/drawing/2014/main" id="{2B142850-D8C4-43C3-ACA3-9D4E5BA87E05}"/>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24" name="Text Box 19">
          <a:extLst>
            <a:ext uri="{FF2B5EF4-FFF2-40B4-BE49-F238E27FC236}">
              <a16:creationId xmlns:a16="http://schemas.microsoft.com/office/drawing/2014/main" id="{64E1144B-58A0-49BC-8350-9847282BF532}"/>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25" name="Text Box 16">
          <a:extLst>
            <a:ext uri="{FF2B5EF4-FFF2-40B4-BE49-F238E27FC236}">
              <a16:creationId xmlns:a16="http://schemas.microsoft.com/office/drawing/2014/main" id="{02F47330-5AB6-4D75-A838-7B6B26A3859A}"/>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26" name="Text Box 17">
          <a:extLst>
            <a:ext uri="{FF2B5EF4-FFF2-40B4-BE49-F238E27FC236}">
              <a16:creationId xmlns:a16="http://schemas.microsoft.com/office/drawing/2014/main" id="{8E5AEDD3-E343-4843-8E7C-989AD8B7681E}"/>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27" name="Text Box 18">
          <a:extLst>
            <a:ext uri="{FF2B5EF4-FFF2-40B4-BE49-F238E27FC236}">
              <a16:creationId xmlns:a16="http://schemas.microsoft.com/office/drawing/2014/main" id="{9AF207F9-0058-4C2E-8FF4-E672833E7515}"/>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28" name="Text Box 19">
          <a:extLst>
            <a:ext uri="{FF2B5EF4-FFF2-40B4-BE49-F238E27FC236}">
              <a16:creationId xmlns:a16="http://schemas.microsoft.com/office/drawing/2014/main" id="{BB9C6DDC-AB7E-4274-85A5-4BC1F83A106D}"/>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29" name="Text Box 16">
          <a:extLst>
            <a:ext uri="{FF2B5EF4-FFF2-40B4-BE49-F238E27FC236}">
              <a16:creationId xmlns:a16="http://schemas.microsoft.com/office/drawing/2014/main" id="{B2704085-76A0-49D6-B963-2B118F234845}"/>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30" name="Text Box 17">
          <a:extLst>
            <a:ext uri="{FF2B5EF4-FFF2-40B4-BE49-F238E27FC236}">
              <a16:creationId xmlns:a16="http://schemas.microsoft.com/office/drawing/2014/main" id="{FCDBE19C-B287-4D6A-8A6D-37E830C2E30F}"/>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31" name="Text Box 18">
          <a:extLst>
            <a:ext uri="{FF2B5EF4-FFF2-40B4-BE49-F238E27FC236}">
              <a16:creationId xmlns:a16="http://schemas.microsoft.com/office/drawing/2014/main" id="{F8E9C4EF-32D6-4475-A070-B808CF403E10}"/>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32" name="Text Box 19">
          <a:extLst>
            <a:ext uri="{FF2B5EF4-FFF2-40B4-BE49-F238E27FC236}">
              <a16:creationId xmlns:a16="http://schemas.microsoft.com/office/drawing/2014/main" id="{C11D62BD-D515-400B-951A-A05D5716EC3A}"/>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33" name="Text Box 16">
          <a:extLst>
            <a:ext uri="{FF2B5EF4-FFF2-40B4-BE49-F238E27FC236}">
              <a16:creationId xmlns:a16="http://schemas.microsoft.com/office/drawing/2014/main" id="{D112F28B-13D4-4DAC-AF72-77CDC2ED7556}"/>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34" name="Text Box 17">
          <a:extLst>
            <a:ext uri="{FF2B5EF4-FFF2-40B4-BE49-F238E27FC236}">
              <a16:creationId xmlns:a16="http://schemas.microsoft.com/office/drawing/2014/main" id="{243B55F0-2DD6-4276-A5DA-0D5F4BD6803C}"/>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35" name="Text Box 18">
          <a:extLst>
            <a:ext uri="{FF2B5EF4-FFF2-40B4-BE49-F238E27FC236}">
              <a16:creationId xmlns:a16="http://schemas.microsoft.com/office/drawing/2014/main" id="{2971D838-BB4D-4E86-8F1F-13266031D59C}"/>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36" name="Text Box 19">
          <a:extLst>
            <a:ext uri="{FF2B5EF4-FFF2-40B4-BE49-F238E27FC236}">
              <a16:creationId xmlns:a16="http://schemas.microsoft.com/office/drawing/2014/main" id="{B3928707-4578-422E-A8E1-6CEF21FCC51B}"/>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444014"/>
    <xdr:sp macro="" textlink="">
      <xdr:nvSpPr>
        <xdr:cNvPr id="1337" name="Text Box 15">
          <a:extLst>
            <a:ext uri="{FF2B5EF4-FFF2-40B4-BE49-F238E27FC236}">
              <a16:creationId xmlns:a16="http://schemas.microsoft.com/office/drawing/2014/main" id="{B7ED481A-B311-4006-A9A6-C82C38E3BCAE}"/>
            </a:ext>
          </a:extLst>
        </xdr:cNvPr>
        <xdr:cNvSpPr txBox="1">
          <a:spLocks noChangeArrowheads="1"/>
        </xdr:cNvSpPr>
      </xdr:nvSpPr>
      <xdr:spPr bwMode="auto">
        <a:xfrm>
          <a:off x="3710214" y="4115254"/>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38" name="Text Box 16">
          <a:extLst>
            <a:ext uri="{FF2B5EF4-FFF2-40B4-BE49-F238E27FC236}">
              <a16:creationId xmlns:a16="http://schemas.microsoft.com/office/drawing/2014/main" id="{34A66210-0E3B-4872-A46F-B00C79F793A5}"/>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39" name="Text Box 17">
          <a:extLst>
            <a:ext uri="{FF2B5EF4-FFF2-40B4-BE49-F238E27FC236}">
              <a16:creationId xmlns:a16="http://schemas.microsoft.com/office/drawing/2014/main" id="{17B34B66-A2CD-4240-AA74-BD36A1EA2403}"/>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40" name="Text Box 18">
          <a:extLst>
            <a:ext uri="{FF2B5EF4-FFF2-40B4-BE49-F238E27FC236}">
              <a16:creationId xmlns:a16="http://schemas.microsoft.com/office/drawing/2014/main" id="{229A8ABF-001F-4979-92D4-6513D0ECB277}"/>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41" name="Text Box 19">
          <a:extLst>
            <a:ext uri="{FF2B5EF4-FFF2-40B4-BE49-F238E27FC236}">
              <a16:creationId xmlns:a16="http://schemas.microsoft.com/office/drawing/2014/main" id="{5E5FF297-D806-4F75-A023-8A6D8E514E5A}"/>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342" name="Text Box 15">
          <a:extLst>
            <a:ext uri="{FF2B5EF4-FFF2-40B4-BE49-F238E27FC236}">
              <a16:creationId xmlns:a16="http://schemas.microsoft.com/office/drawing/2014/main" id="{154083F4-E6EE-43CA-9AB4-FE5C02D0DDC4}"/>
            </a:ext>
          </a:extLst>
        </xdr:cNvPr>
        <xdr:cNvSpPr txBox="1">
          <a:spLocks noChangeArrowheads="1"/>
        </xdr:cNvSpPr>
      </xdr:nvSpPr>
      <xdr:spPr bwMode="auto">
        <a:xfrm>
          <a:off x="3710214" y="44980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442269"/>
    <xdr:sp macro="" textlink="">
      <xdr:nvSpPr>
        <xdr:cNvPr id="1343" name="Text Box 15">
          <a:extLst>
            <a:ext uri="{FF2B5EF4-FFF2-40B4-BE49-F238E27FC236}">
              <a16:creationId xmlns:a16="http://schemas.microsoft.com/office/drawing/2014/main" id="{DF5DE7A2-F4C6-4B67-B613-53612F59560F}"/>
            </a:ext>
          </a:extLst>
        </xdr:cNvPr>
        <xdr:cNvSpPr txBox="1">
          <a:spLocks noChangeArrowheads="1"/>
        </xdr:cNvSpPr>
      </xdr:nvSpPr>
      <xdr:spPr bwMode="auto">
        <a:xfrm>
          <a:off x="6773182" y="4115254"/>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44" name="Text Box 16">
          <a:extLst>
            <a:ext uri="{FF2B5EF4-FFF2-40B4-BE49-F238E27FC236}">
              <a16:creationId xmlns:a16="http://schemas.microsoft.com/office/drawing/2014/main" id="{E806B8A7-29C2-4EBC-99F1-C28CFCCCD7E0}"/>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45" name="Text Box 17">
          <a:extLst>
            <a:ext uri="{FF2B5EF4-FFF2-40B4-BE49-F238E27FC236}">
              <a16:creationId xmlns:a16="http://schemas.microsoft.com/office/drawing/2014/main" id="{DFD5BAF0-2632-42F1-94A7-AC32B2458A5F}"/>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46" name="Text Box 18">
          <a:extLst>
            <a:ext uri="{FF2B5EF4-FFF2-40B4-BE49-F238E27FC236}">
              <a16:creationId xmlns:a16="http://schemas.microsoft.com/office/drawing/2014/main" id="{A57F26EF-2E19-46D7-95F9-164383D94A21}"/>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347" name="Text Box 15">
          <a:extLst>
            <a:ext uri="{FF2B5EF4-FFF2-40B4-BE49-F238E27FC236}">
              <a16:creationId xmlns:a16="http://schemas.microsoft.com/office/drawing/2014/main" id="{F525B37B-135A-4197-ACFB-583939A489DC}"/>
            </a:ext>
          </a:extLst>
        </xdr:cNvPr>
        <xdr:cNvSpPr txBox="1">
          <a:spLocks noChangeArrowheads="1"/>
        </xdr:cNvSpPr>
      </xdr:nvSpPr>
      <xdr:spPr bwMode="auto">
        <a:xfrm>
          <a:off x="6773182" y="44980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48" name="Text Box 16">
          <a:extLst>
            <a:ext uri="{FF2B5EF4-FFF2-40B4-BE49-F238E27FC236}">
              <a16:creationId xmlns:a16="http://schemas.microsoft.com/office/drawing/2014/main" id="{4943C167-8952-41DB-ADBF-A651A117F1CE}"/>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49" name="Text Box 17">
          <a:extLst>
            <a:ext uri="{FF2B5EF4-FFF2-40B4-BE49-F238E27FC236}">
              <a16:creationId xmlns:a16="http://schemas.microsoft.com/office/drawing/2014/main" id="{807996BD-9BE3-4F79-80A6-FB1BF510E692}"/>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50" name="Text Box 18">
          <a:extLst>
            <a:ext uri="{FF2B5EF4-FFF2-40B4-BE49-F238E27FC236}">
              <a16:creationId xmlns:a16="http://schemas.microsoft.com/office/drawing/2014/main" id="{20B1616E-515D-4490-BE77-48D552E84E2C}"/>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51" name="Text Box 19">
          <a:extLst>
            <a:ext uri="{FF2B5EF4-FFF2-40B4-BE49-F238E27FC236}">
              <a16:creationId xmlns:a16="http://schemas.microsoft.com/office/drawing/2014/main" id="{4588F229-DF3E-437C-8968-F1483ACBB327}"/>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442269"/>
    <xdr:sp macro="" textlink="">
      <xdr:nvSpPr>
        <xdr:cNvPr id="1352" name="Text Box 15">
          <a:extLst>
            <a:ext uri="{FF2B5EF4-FFF2-40B4-BE49-F238E27FC236}">
              <a16:creationId xmlns:a16="http://schemas.microsoft.com/office/drawing/2014/main" id="{06330BEC-A8D0-445C-BEC9-37172AFDD893}"/>
            </a:ext>
          </a:extLst>
        </xdr:cNvPr>
        <xdr:cNvSpPr txBox="1">
          <a:spLocks noChangeArrowheads="1"/>
        </xdr:cNvSpPr>
      </xdr:nvSpPr>
      <xdr:spPr bwMode="auto">
        <a:xfrm>
          <a:off x="9616168" y="4115254"/>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53" name="Text Box 16">
          <a:extLst>
            <a:ext uri="{FF2B5EF4-FFF2-40B4-BE49-F238E27FC236}">
              <a16:creationId xmlns:a16="http://schemas.microsoft.com/office/drawing/2014/main" id="{A3F805A3-9C02-461E-936D-6938733321D2}"/>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54" name="Text Box 17">
          <a:extLst>
            <a:ext uri="{FF2B5EF4-FFF2-40B4-BE49-F238E27FC236}">
              <a16:creationId xmlns:a16="http://schemas.microsoft.com/office/drawing/2014/main" id="{56F16EBC-E930-43BE-9F30-AE7069A5B213}"/>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55" name="Text Box 18">
          <a:extLst>
            <a:ext uri="{FF2B5EF4-FFF2-40B4-BE49-F238E27FC236}">
              <a16:creationId xmlns:a16="http://schemas.microsoft.com/office/drawing/2014/main" id="{1D2D19BA-904A-4480-AFA5-EBCF1DD02C06}"/>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56" name="Text Box 19">
          <a:extLst>
            <a:ext uri="{FF2B5EF4-FFF2-40B4-BE49-F238E27FC236}">
              <a16:creationId xmlns:a16="http://schemas.microsoft.com/office/drawing/2014/main" id="{E0558191-CE9C-4BE9-A217-FDF15EC415FE}"/>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57" name="Text Box 16">
          <a:extLst>
            <a:ext uri="{FF2B5EF4-FFF2-40B4-BE49-F238E27FC236}">
              <a16:creationId xmlns:a16="http://schemas.microsoft.com/office/drawing/2014/main" id="{C3DB319E-523A-4686-B48F-8052135F02F9}"/>
            </a:ext>
          </a:extLst>
        </xdr:cNvPr>
        <xdr:cNvSpPr txBox="1">
          <a:spLocks noChangeArrowheads="1"/>
        </xdr:cNvSpPr>
      </xdr:nvSpPr>
      <xdr:spPr bwMode="auto">
        <a:xfrm>
          <a:off x="3706091"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58" name="Text Box 17">
          <a:extLst>
            <a:ext uri="{FF2B5EF4-FFF2-40B4-BE49-F238E27FC236}">
              <a16:creationId xmlns:a16="http://schemas.microsoft.com/office/drawing/2014/main" id="{A5AA5C58-3CBB-49EA-85DF-9D28E1EBDD82}"/>
            </a:ext>
          </a:extLst>
        </xdr:cNvPr>
        <xdr:cNvSpPr txBox="1">
          <a:spLocks noChangeArrowheads="1"/>
        </xdr:cNvSpPr>
      </xdr:nvSpPr>
      <xdr:spPr bwMode="auto">
        <a:xfrm>
          <a:off x="3706091"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59" name="Text Box 18">
          <a:extLst>
            <a:ext uri="{FF2B5EF4-FFF2-40B4-BE49-F238E27FC236}">
              <a16:creationId xmlns:a16="http://schemas.microsoft.com/office/drawing/2014/main" id="{38EE4201-CF6F-4AE0-8648-3B04CFC3B785}"/>
            </a:ext>
          </a:extLst>
        </xdr:cNvPr>
        <xdr:cNvSpPr txBox="1">
          <a:spLocks noChangeArrowheads="1"/>
        </xdr:cNvSpPr>
      </xdr:nvSpPr>
      <xdr:spPr bwMode="auto">
        <a:xfrm>
          <a:off x="3706091"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60" name="Text Box 19">
          <a:extLst>
            <a:ext uri="{FF2B5EF4-FFF2-40B4-BE49-F238E27FC236}">
              <a16:creationId xmlns:a16="http://schemas.microsoft.com/office/drawing/2014/main" id="{AAC3FF17-BA06-4539-9E1A-BCA4A7F30AF4}"/>
            </a:ext>
          </a:extLst>
        </xdr:cNvPr>
        <xdr:cNvSpPr txBox="1">
          <a:spLocks noChangeArrowheads="1"/>
        </xdr:cNvSpPr>
      </xdr:nvSpPr>
      <xdr:spPr bwMode="auto">
        <a:xfrm>
          <a:off x="3706091"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61" name="Text Box 16">
          <a:extLst>
            <a:ext uri="{FF2B5EF4-FFF2-40B4-BE49-F238E27FC236}">
              <a16:creationId xmlns:a16="http://schemas.microsoft.com/office/drawing/2014/main" id="{E3461970-DA60-457C-8DC9-39590BC57E51}"/>
            </a:ext>
          </a:extLst>
        </xdr:cNvPr>
        <xdr:cNvSpPr txBox="1">
          <a:spLocks noChangeArrowheads="1"/>
        </xdr:cNvSpPr>
      </xdr:nvSpPr>
      <xdr:spPr bwMode="auto">
        <a:xfrm>
          <a:off x="6768234"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62" name="Text Box 17">
          <a:extLst>
            <a:ext uri="{FF2B5EF4-FFF2-40B4-BE49-F238E27FC236}">
              <a16:creationId xmlns:a16="http://schemas.microsoft.com/office/drawing/2014/main" id="{B16C63CA-4848-49C9-AE5C-38DF7999E2FE}"/>
            </a:ext>
          </a:extLst>
        </xdr:cNvPr>
        <xdr:cNvSpPr txBox="1">
          <a:spLocks noChangeArrowheads="1"/>
        </xdr:cNvSpPr>
      </xdr:nvSpPr>
      <xdr:spPr bwMode="auto">
        <a:xfrm>
          <a:off x="6768234"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63" name="Text Box 18">
          <a:extLst>
            <a:ext uri="{FF2B5EF4-FFF2-40B4-BE49-F238E27FC236}">
              <a16:creationId xmlns:a16="http://schemas.microsoft.com/office/drawing/2014/main" id="{AB67BB4F-FEC5-4CE8-8508-E0C673E66FA4}"/>
            </a:ext>
          </a:extLst>
        </xdr:cNvPr>
        <xdr:cNvSpPr txBox="1">
          <a:spLocks noChangeArrowheads="1"/>
        </xdr:cNvSpPr>
      </xdr:nvSpPr>
      <xdr:spPr bwMode="auto">
        <a:xfrm>
          <a:off x="6768234"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64" name="Text Box 19">
          <a:extLst>
            <a:ext uri="{FF2B5EF4-FFF2-40B4-BE49-F238E27FC236}">
              <a16:creationId xmlns:a16="http://schemas.microsoft.com/office/drawing/2014/main" id="{61FCF288-0B1F-47A1-8817-2B7CF67E37FA}"/>
            </a:ext>
          </a:extLst>
        </xdr:cNvPr>
        <xdr:cNvSpPr txBox="1">
          <a:spLocks noChangeArrowheads="1"/>
        </xdr:cNvSpPr>
      </xdr:nvSpPr>
      <xdr:spPr bwMode="auto">
        <a:xfrm>
          <a:off x="6768234"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65" name="Text Box 16">
          <a:extLst>
            <a:ext uri="{FF2B5EF4-FFF2-40B4-BE49-F238E27FC236}">
              <a16:creationId xmlns:a16="http://schemas.microsoft.com/office/drawing/2014/main" id="{5CD6A7DB-9D14-4175-85D2-420B065C34D6}"/>
            </a:ext>
          </a:extLst>
        </xdr:cNvPr>
        <xdr:cNvSpPr txBox="1">
          <a:spLocks noChangeArrowheads="1"/>
        </xdr:cNvSpPr>
      </xdr:nvSpPr>
      <xdr:spPr bwMode="auto">
        <a:xfrm>
          <a:off x="48052182"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66" name="Text Box 17">
          <a:extLst>
            <a:ext uri="{FF2B5EF4-FFF2-40B4-BE49-F238E27FC236}">
              <a16:creationId xmlns:a16="http://schemas.microsoft.com/office/drawing/2014/main" id="{20D5EF7D-9589-4003-A095-DBC5DF7E91D9}"/>
            </a:ext>
          </a:extLst>
        </xdr:cNvPr>
        <xdr:cNvSpPr txBox="1">
          <a:spLocks noChangeArrowheads="1"/>
        </xdr:cNvSpPr>
      </xdr:nvSpPr>
      <xdr:spPr bwMode="auto">
        <a:xfrm>
          <a:off x="48052182"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67" name="Text Box 18">
          <a:extLst>
            <a:ext uri="{FF2B5EF4-FFF2-40B4-BE49-F238E27FC236}">
              <a16:creationId xmlns:a16="http://schemas.microsoft.com/office/drawing/2014/main" id="{9D878CAE-270F-4159-BCF5-E6F6514247E0}"/>
            </a:ext>
          </a:extLst>
        </xdr:cNvPr>
        <xdr:cNvSpPr txBox="1">
          <a:spLocks noChangeArrowheads="1"/>
        </xdr:cNvSpPr>
      </xdr:nvSpPr>
      <xdr:spPr bwMode="auto">
        <a:xfrm>
          <a:off x="48052182"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68" name="Text Box 19">
          <a:extLst>
            <a:ext uri="{FF2B5EF4-FFF2-40B4-BE49-F238E27FC236}">
              <a16:creationId xmlns:a16="http://schemas.microsoft.com/office/drawing/2014/main" id="{50DED1C4-EA56-454F-8A79-AED312D469DC}"/>
            </a:ext>
          </a:extLst>
        </xdr:cNvPr>
        <xdr:cNvSpPr txBox="1">
          <a:spLocks noChangeArrowheads="1"/>
        </xdr:cNvSpPr>
      </xdr:nvSpPr>
      <xdr:spPr bwMode="auto">
        <a:xfrm>
          <a:off x="48052182"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444014"/>
    <xdr:sp macro="" textlink="">
      <xdr:nvSpPr>
        <xdr:cNvPr id="1369" name="Text Box 15">
          <a:extLst>
            <a:ext uri="{FF2B5EF4-FFF2-40B4-BE49-F238E27FC236}">
              <a16:creationId xmlns:a16="http://schemas.microsoft.com/office/drawing/2014/main" id="{FAC99A6E-5A81-4803-B7B7-80BDB6D405A8}"/>
            </a:ext>
          </a:extLst>
        </xdr:cNvPr>
        <xdr:cNvSpPr txBox="1">
          <a:spLocks noChangeArrowheads="1"/>
        </xdr:cNvSpPr>
      </xdr:nvSpPr>
      <xdr:spPr bwMode="auto">
        <a:xfrm>
          <a:off x="3706091" y="4130098"/>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70" name="Text Box 16">
          <a:extLst>
            <a:ext uri="{FF2B5EF4-FFF2-40B4-BE49-F238E27FC236}">
              <a16:creationId xmlns:a16="http://schemas.microsoft.com/office/drawing/2014/main" id="{BDEE638C-D576-4258-86DE-524FC5E5D3BE}"/>
            </a:ext>
          </a:extLst>
        </xdr:cNvPr>
        <xdr:cNvSpPr txBox="1">
          <a:spLocks noChangeArrowheads="1"/>
        </xdr:cNvSpPr>
      </xdr:nvSpPr>
      <xdr:spPr bwMode="auto">
        <a:xfrm>
          <a:off x="3706091"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71" name="Text Box 17">
          <a:extLst>
            <a:ext uri="{FF2B5EF4-FFF2-40B4-BE49-F238E27FC236}">
              <a16:creationId xmlns:a16="http://schemas.microsoft.com/office/drawing/2014/main" id="{3A68BF2B-9E50-4A1A-A4A8-82A43094C498}"/>
            </a:ext>
          </a:extLst>
        </xdr:cNvPr>
        <xdr:cNvSpPr txBox="1">
          <a:spLocks noChangeArrowheads="1"/>
        </xdr:cNvSpPr>
      </xdr:nvSpPr>
      <xdr:spPr bwMode="auto">
        <a:xfrm>
          <a:off x="3706091"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72" name="Text Box 18">
          <a:extLst>
            <a:ext uri="{FF2B5EF4-FFF2-40B4-BE49-F238E27FC236}">
              <a16:creationId xmlns:a16="http://schemas.microsoft.com/office/drawing/2014/main" id="{FC48ED3E-3DF4-4C1B-BFEF-34089D0ECFED}"/>
            </a:ext>
          </a:extLst>
        </xdr:cNvPr>
        <xdr:cNvSpPr txBox="1">
          <a:spLocks noChangeArrowheads="1"/>
        </xdr:cNvSpPr>
      </xdr:nvSpPr>
      <xdr:spPr bwMode="auto">
        <a:xfrm>
          <a:off x="3706091"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73" name="Text Box 19">
          <a:extLst>
            <a:ext uri="{FF2B5EF4-FFF2-40B4-BE49-F238E27FC236}">
              <a16:creationId xmlns:a16="http://schemas.microsoft.com/office/drawing/2014/main" id="{44510459-A3AE-43A7-B7FE-7CF099CC1AD9}"/>
            </a:ext>
          </a:extLst>
        </xdr:cNvPr>
        <xdr:cNvSpPr txBox="1">
          <a:spLocks noChangeArrowheads="1"/>
        </xdr:cNvSpPr>
      </xdr:nvSpPr>
      <xdr:spPr bwMode="auto">
        <a:xfrm>
          <a:off x="3706091"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442269"/>
    <xdr:sp macro="" textlink="">
      <xdr:nvSpPr>
        <xdr:cNvPr id="1374" name="Text Box 15">
          <a:extLst>
            <a:ext uri="{FF2B5EF4-FFF2-40B4-BE49-F238E27FC236}">
              <a16:creationId xmlns:a16="http://schemas.microsoft.com/office/drawing/2014/main" id="{5D4E293B-CCAB-49A3-A502-056040E961AB}"/>
            </a:ext>
          </a:extLst>
        </xdr:cNvPr>
        <xdr:cNvSpPr txBox="1">
          <a:spLocks noChangeArrowheads="1"/>
        </xdr:cNvSpPr>
      </xdr:nvSpPr>
      <xdr:spPr bwMode="auto">
        <a:xfrm>
          <a:off x="6768234" y="4130098"/>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75" name="Text Box 16">
          <a:extLst>
            <a:ext uri="{FF2B5EF4-FFF2-40B4-BE49-F238E27FC236}">
              <a16:creationId xmlns:a16="http://schemas.microsoft.com/office/drawing/2014/main" id="{A1D4823E-8CA9-4B4E-97D0-59CE86B32865}"/>
            </a:ext>
          </a:extLst>
        </xdr:cNvPr>
        <xdr:cNvSpPr txBox="1">
          <a:spLocks noChangeArrowheads="1"/>
        </xdr:cNvSpPr>
      </xdr:nvSpPr>
      <xdr:spPr bwMode="auto">
        <a:xfrm>
          <a:off x="6768234"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76" name="Text Box 17">
          <a:extLst>
            <a:ext uri="{FF2B5EF4-FFF2-40B4-BE49-F238E27FC236}">
              <a16:creationId xmlns:a16="http://schemas.microsoft.com/office/drawing/2014/main" id="{4D5FD842-7F73-4B6C-A257-2236F61D276A}"/>
            </a:ext>
          </a:extLst>
        </xdr:cNvPr>
        <xdr:cNvSpPr txBox="1">
          <a:spLocks noChangeArrowheads="1"/>
        </xdr:cNvSpPr>
      </xdr:nvSpPr>
      <xdr:spPr bwMode="auto">
        <a:xfrm>
          <a:off x="6768234"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77" name="Text Box 18">
          <a:extLst>
            <a:ext uri="{FF2B5EF4-FFF2-40B4-BE49-F238E27FC236}">
              <a16:creationId xmlns:a16="http://schemas.microsoft.com/office/drawing/2014/main" id="{2A1C8C37-58DE-4358-8A64-681F4BAA420B}"/>
            </a:ext>
          </a:extLst>
        </xdr:cNvPr>
        <xdr:cNvSpPr txBox="1">
          <a:spLocks noChangeArrowheads="1"/>
        </xdr:cNvSpPr>
      </xdr:nvSpPr>
      <xdr:spPr bwMode="auto">
        <a:xfrm>
          <a:off x="6768234"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78" name="Text Box 16">
          <a:extLst>
            <a:ext uri="{FF2B5EF4-FFF2-40B4-BE49-F238E27FC236}">
              <a16:creationId xmlns:a16="http://schemas.microsoft.com/office/drawing/2014/main" id="{FD0E7258-709A-4345-8763-403FE42F0761}"/>
            </a:ext>
          </a:extLst>
        </xdr:cNvPr>
        <xdr:cNvSpPr txBox="1">
          <a:spLocks noChangeArrowheads="1"/>
        </xdr:cNvSpPr>
      </xdr:nvSpPr>
      <xdr:spPr bwMode="auto">
        <a:xfrm>
          <a:off x="9615343"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79" name="Text Box 17">
          <a:extLst>
            <a:ext uri="{FF2B5EF4-FFF2-40B4-BE49-F238E27FC236}">
              <a16:creationId xmlns:a16="http://schemas.microsoft.com/office/drawing/2014/main" id="{57E3C16E-1A6B-43F3-A011-7350A8B990A3}"/>
            </a:ext>
          </a:extLst>
        </xdr:cNvPr>
        <xdr:cNvSpPr txBox="1">
          <a:spLocks noChangeArrowheads="1"/>
        </xdr:cNvSpPr>
      </xdr:nvSpPr>
      <xdr:spPr bwMode="auto">
        <a:xfrm>
          <a:off x="9615343"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80" name="Text Box 18">
          <a:extLst>
            <a:ext uri="{FF2B5EF4-FFF2-40B4-BE49-F238E27FC236}">
              <a16:creationId xmlns:a16="http://schemas.microsoft.com/office/drawing/2014/main" id="{C412FBD0-1153-42A1-A290-EDBBFB76556C}"/>
            </a:ext>
          </a:extLst>
        </xdr:cNvPr>
        <xdr:cNvSpPr txBox="1">
          <a:spLocks noChangeArrowheads="1"/>
        </xdr:cNvSpPr>
      </xdr:nvSpPr>
      <xdr:spPr bwMode="auto">
        <a:xfrm>
          <a:off x="9615343"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81" name="Text Box 19">
          <a:extLst>
            <a:ext uri="{FF2B5EF4-FFF2-40B4-BE49-F238E27FC236}">
              <a16:creationId xmlns:a16="http://schemas.microsoft.com/office/drawing/2014/main" id="{336314DE-16A6-4CBA-83D5-1ED1082BDA96}"/>
            </a:ext>
          </a:extLst>
        </xdr:cNvPr>
        <xdr:cNvSpPr txBox="1">
          <a:spLocks noChangeArrowheads="1"/>
        </xdr:cNvSpPr>
      </xdr:nvSpPr>
      <xdr:spPr bwMode="auto">
        <a:xfrm>
          <a:off x="9615343"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442269"/>
    <xdr:sp macro="" textlink="">
      <xdr:nvSpPr>
        <xdr:cNvPr id="1382" name="Text Box 15">
          <a:extLst>
            <a:ext uri="{FF2B5EF4-FFF2-40B4-BE49-F238E27FC236}">
              <a16:creationId xmlns:a16="http://schemas.microsoft.com/office/drawing/2014/main" id="{600C220C-1E8E-45E9-9543-3F09C6E8AFFA}"/>
            </a:ext>
          </a:extLst>
        </xdr:cNvPr>
        <xdr:cNvSpPr txBox="1">
          <a:spLocks noChangeArrowheads="1"/>
        </xdr:cNvSpPr>
      </xdr:nvSpPr>
      <xdr:spPr bwMode="auto">
        <a:xfrm>
          <a:off x="9615343" y="4130098"/>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83" name="Text Box 16">
          <a:extLst>
            <a:ext uri="{FF2B5EF4-FFF2-40B4-BE49-F238E27FC236}">
              <a16:creationId xmlns:a16="http://schemas.microsoft.com/office/drawing/2014/main" id="{CB8D282F-A8CC-4744-9E9C-2EB61B733A97}"/>
            </a:ext>
          </a:extLst>
        </xdr:cNvPr>
        <xdr:cNvSpPr txBox="1">
          <a:spLocks noChangeArrowheads="1"/>
        </xdr:cNvSpPr>
      </xdr:nvSpPr>
      <xdr:spPr bwMode="auto">
        <a:xfrm>
          <a:off x="9615343"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84" name="Text Box 17">
          <a:extLst>
            <a:ext uri="{FF2B5EF4-FFF2-40B4-BE49-F238E27FC236}">
              <a16:creationId xmlns:a16="http://schemas.microsoft.com/office/drawing/2014/main" id="{8650AF3E-AC6F-460E-8322-9FA3B92938E6}"/>
            </a:ext>
          </a:extLst>
        </xdr:cNvPr>
        <xdr:cNvSpPr txBox="1">
          <a:spLocks noChangeArrowheads="1"/>
        </xdr:cNvSpPr>
      </xdr:nvSpPr>
      <xdr:spPr bwMode="auto">
        <a:xfrm>
          <a:off x="9615343"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85" name="Text Box 18">
          <a:extLst>
            <a:ext uri="{FF2B5EF4-FFF2-40B4-BE49-F238E27FC236}">
              <a16:creationId xmlns:a16="http://schemas.microsoft.com/office/drawing/2014/main" id="{0CC4E55F-4C79-4C3A-BF5C-A505CBFAA26E}"/>
            </a:ext>
          </a:extLst>
        </xdr:cNvPr>
        <xdr:cNvSpPr txBox="1">
          <a:spLocks noChangeArrowheads="1"/>
        </xdr:cNvSpPr>
      </xdr:nvSpPr>
      <xdr:spPr bwMode="auto">
        <a:xfrm>
          <a:off x="9615343"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86" name="Text Box 19">
          <a:extLst>
            <a:ext uri="{FF2B5EF4-FFF2-40B4-BE49-F238E27FC236}">
              <a16:creationId xmlns:a16="http://schemas.microsoft.com/office/drawing/2014/main" id="{2DE926E5-B2F3-4854-8FA7-8B419AD367A7}"/>
            </a:ext>
          </a:extLst>
        </xdr:cNvPr>
        <xdr:cNvSpPr txBox="1">
          <a:spLocks noChangeArrowheads="1"/>
        </xdr:cNvSpPr>
      </xdr:nvSpPr>
      <xdr:spPr bwMode="auto">
        <a:xfrm>
          <a:off x="9615343"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87" name="Text Box 16">
          <a:extLst>
            <a:ext uri="{FF2B5EF4-FFF2-40B4-BE49-F238E27FC236}">
              <a16:creationId xmlns:a16="http://schemas.microsoft.com/office/drawing/2014/main" id="{17A59AC9-7A04-4AC6-B967-8FEF3BCBCDE5}"/>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88" name="Text Box 17">
          <a:extLst>
            <a:ext uri="{FF2B5EF4-FFF2-40B4-BE49-F238E27FC236}">
              <a16:creationId xmlns:a16="http://schemas.microsoft.com/office/drawing/2014/main" id="{1B4B0AB5-DDB9-4206-A044-8F36FD18D425}"/>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89" name="Text Box 18">
          <a:extLst>
            <a:ext uri="{FF2B5EF4-FFF2-40B4-BE49-F238E27FC236}">
              <a16:creationId xmlns:a16="http://schemas.microsoft.com/office/drawing/2014/main" id="{18EC73DB-FCC4-4947-A8D7-AEA5316E238B}"/>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90" name="Text Box 19">
          <a:extLst>
            <a:ext uri="{FF2B5EF4-FFF2-40B4-BE49-F238E27FC236}">
              <a16:creationId xmlns:a16="http://schemas.microsoft.com/office/drawing/2014/main" id="{967B4290-6A7F-4CC4-973C-FBF7DC90D760}"/>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91" name="Text Box 16">
          <a:extLst>
            <a:ext uri="{FF2B5EF4-FFF2-40B4-BE49-F238E27FC236}">
              <a16:creationId xmlns:a16="http://schemas.microsoft.com/office/drawing/2014/main" id="{42F1EDF5-1999-42DD-BBAE-5451D4D6C61C}"/>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92" name="Text Box 17">
          <a:extLst>
            <a:ext uri="{FF2B5EF4-FFF2-40B4-BE49-F238E27FC236}">
              <a16:creationId xmlns:a16="http://schemas.microsoft.com/office/drawing/2014/main" id="{BEF11387-7A67-4219-BE0D-13CE8C60DA6E}"/>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93" name="Text Box 18">
          <a:extLst>
            <a:ext uri="{FF2B5EF4-FFF2-40B4-BE49-F238E27FC236}">
              <a16:creationId xmlns:a16="http://schemas.microsoft.com/office/drawing/2014/main" id="{739A849C-81B4-481D-940D-3AE733012AD4}"/>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94" name="Text Box 19">
          <a:extLst>
            <a:ext uri="{FF2B5EF4-FFF2-40B4-BE49-F238E27FC236}">
              <a16:creationId xmlns:a16="http://schemas.microsoft.com/office/drawing/2014/main" id="{A1493939-F85B-488F-B21E-D2BD34BB3494}"/>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95" name="Text Box 16">
          <a:extLst>
            <a:ext uri="{FF2B5EF4-FFF2-40B4-BE49-F238E27FC236}">
              <a16:creationId xmlns:a16="http://schemas.microsoft.com/office/drawing/2014/main" id="{6530EA78-31B6-46AC-9007-9FC120D24A03}"/>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96" name="Text Box 17">
          <a:extLst>
            <a:ext uri="{FF2B5EF4-FFF2-40B4-BE49-F238E27FC236}">
              <a16:creationId xmlns:a16="http://schemas.microsoft.com/office/drawing/2014/main" id="{C2352734-52E3-4559-AA50-476F46D3729D}"/>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97" name="Text Box 18">
          <a:extLst>
            <a:ext uri="{FF2B5EF4-FFF2-40B4-BE49-F238E27FC236}">
              <a16:creationId xmlns:a16="http://schemas.microsoft.com/office/drawing/2014/main" id="{914E1AF2-0B8C-45BD-807F-EC224422AFA2}"/>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98" name="Text Box 19">
          <a:extLst>
            <a:ext uri="{FF2B5EF4-FFF2-40B4-BE49-F238E27FC236}">
              <a16:creationId xmlns:a16="http://schemas.microsoft.com/office/drawing/2014/main" id="{64D3E138-614E-49A0-9629-4F08A94C5563}"/>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444014"/>
    <xdr:sp macro="" textlink="">
      <xdr:nvSpPr>
        <xdr:cNvPr id="1399" name="Text Box 15">
          <a:extLst>
            <a:ext uri="{FF2B5EF4-FFF2-40B4-BE49-F238E27FC236}">
              <a16:creationId xmlns:a16="http://schemas.microsoft.com/office/drawing/2014/main" id="{7494F284-4E5C-43C9-92C2-29F88E5D2BE9}"/>
            </a:ext>
          </a:extLst>
        </xdr:cNvPr>
        <xdr:cNvSpPr txBox="1">
          <a:spLocks noChangeArrowheads="1"/>
        </xdr:cNvSpPr>
      </xdr:nvSpPr>
      <xdr:spPr bwMode="auto">
        <a:xfrm>
          <a:off x="3710214" y="4115254"/>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400" name="Text Box 16">
          <a:extLst>
            <a:ext uri="{FF2B5EF4-FFF2-40B4-BE49-F238E27FC236}">
              <a16:creationId xmlns:a16="http://schemas.microsoft.com/office/drawing/2014/main" id="{39910844-B86A-4EEA-9A42-630ADEF948A3}"/>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401" name="Text Box 17">
          <a:extLst>
            <a:ext uri="{FF2B5EF4-FFF2-40B4-BE49-F238E27FC236}">
              <a16:creationId xmlns:a16="http://schemas.microsoft.com/office/drawing/2014/main" id="{64D62EBF-EC3E-479C-BA62-2723497D7613}"/>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402" name="Text Box 18">
          <a:extLst>
            <a:ext uri="{FF2B5EF4-FFF2-40B4-BE49-F238E27FC236}">
              <a16:creationId xmlns:a16="http://schemas.microsoft.com/office/drawing/2014/main" id="{912BA4EE-EF91-4983-9597-94402FEB2751}"/>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403" name="Text Box 19">
          <a:extLst>
            <a:ext uri="{FF2B5EF4-FFF2-40B4-BE49-F238E27FC236}">
              <a16:creationId xmlns:a16="http://schemas.microsoft.com/office/drawing/2014/main" id="{1E1B3B41-E1CB-4BA6-A7AC-46C2FEF4AE1D}"/>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442269"/>
    <xdr:sp macro="" textlink="">
      <xdr:nvSpPr>
        <xdr:cNvPr id="1404" name="Text Box 15">
          <a:extLst>
            <a:ext uri="{FF2B5EF4-FFF2-40B4-BE49-F238E27FC236}">
              <a16:creationId xmlns:a16="http://schemas.microsoft.com/office/drawing/2014/main" id="{1CFFADBD-0399-4830-AD0A-FAFDE61A5BAB}"/>
            </a:ext>
          </a:extLst>
        </xdr:cNvPr>
        <xdr:cNvSpPr txBox="1">
          <a:spLocks noChangeArrowheads="1"/>
        </xdr:cNvSpPr>
      </xdr:nvSpPr>
      <xdr:spPr bwMode="auto">
        <a:xfrm>
          <a:off x="6773182" y="4115254"/>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405" name="Text Box 16">
          <a:extLst>
            <a:ext uri="{FF2B5EF4-FFF2-40B4-BE49-F238E27FC236}">
              <a16:creationId xmlns:a16="http://schemas.microsoft.com/office/drawing/2014/main" id="{13CC4614-9550-4FA8-BD6C-92FBCBFD7F46}"/>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406" name="Text Box 17">
          <a:extLst>
            <a:ext uri="{FF2B5EF4-FFF2-40B4-BE49-F238E27FC236}">
              <a16:creationId xmlns:a16="http://schemas.microsoft.com/office/drawing/2014/main" id="{30EB6816-1426-4366-8A98-6DDF9386EE44}"/>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407" name="Text Box 18">
          <a:extLst>
            <a:ext uri="{FF2B5EF4-FFF2-40B4-BE49-F238E27FC236}">
              <a16:creationId xmlns:a16="http://schemas.microsoft.com/office/drawing/2014/main" id="{6A17ABD2-B887-4661-AFEE-05ED2D1D063C}"/>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08" name="Text Box 16">
          <a:extLst>
            <a:ext uri="{FF2B5EF4-FFF2-40B4-BE49-F238E27FC236}">
              <a16:creationId xmlns:a16="http://schemas.microsoft.com/office/drawing/2014/main" id="{B5725F55-2820-4DAB-A246-73D2E436E5B8}"/>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09" name="Text Box 17">
          <a:extLst>
            <a:ext uri="{FF2B5EF4-FFF2-40B4-BE49-F238E27FC236}">
              <a16:creationId xmlns:a16="http://schemas.microsoft.com/office/drawing/2014/main" id="{20C9D5BA-3C6F-400F-BD6E-F229CF036BFB}"/>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10" name="Text Box 18">
          <a:extLst>
            <a:ext uri="{FF2B5EF4-FFF2-40B4-BE49-F238E27FC236}">
              <a16:creationId xmlns:a16="http://schemas.microsoft.com/office/drawing/2014/main" id="{732BBE32-AF4F-4B63-BC9D-1E548993F5F9}"/>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11" name="Text Box 19">
          <a:extLst>
            <a:ext uri="{FF2B5EF4-FFF2-40B4-BE49-F238E27FC236}">
              <a16:creationId xmlns:a16="http://schemas.microsoft.com/office/drawing/2014/main" id="{87190FFE-95FF-41B7-8475-6D2B820ADB7B}"/>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12" name="Text Box 16">
          <a:extLst>
            <a:ext uri="{FF2B5EF4-FFF2-40B4-BE49-F238E27FC236}">
              <a16:creationId xmlns:a16="http://schemas.microsoft.com/office/drawing/2014/main" id="{2E5FEA5C-D391-41AA-B973-9B43CAD24BC3}"/>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13" name="Text Box 17">
          <a:extLst>
            <a:ext uri="{FF2B5EF4-FFF2-40B4-BE49-F238E27FC236}">
              <a16:creationId xmlns:a16="http://schemas.microsoft.com/office/drawing/2014/main" id="{C70AE069-E9DA-4548-A03D-BF3687391C28}"/>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14" name="Text Box 18">
          <a:extLst>
            <a:ext uri="{FF2B5EF4-FFF2-40B4-BE49-F238E27FC236}">
              <a16:creationId xmlns:a16="http://schemas.microsoft.com/office/drawing/2014/main" id="{E57D9A8D-2289-4036-9EB0-DB953C0ECA2F}"/>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15" name="Text Box 19">
          <a:extLst>
            <a:ext uri="{FF2B5EF4-FFF2-40B4-BE49-F238E27FC236}">
              <a16:creationId xmlns:a16="http://schemas.microsoft.com/office/drawing/2014/main" id="{73413F1C-B939-485A-999E-EC6C7A478C4A}"/>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416" name="Text Box 16">
          <a:extLst>
            <a:ext uri="{FF2B5EF4-FFF2-40B4-BE49-F238E27FC236}">
              <a16:creationId xmlns:a16="http://schemas.microsoft.com/office/drawing/2014/main" id="{91937B4E-327F-48AD-828D-A550BF60D0B4}"/>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417" name="Text Box 17">
          <a:extLst>
            <a:ext uri="{FF2B5EF4-FFF2-40B4-BE49-F238E27FC236}">
              <a16:creationId xmlns:a16="http://schemas.microsoft.com/office/drawing/2014/main" id="{14CD8E2D-D556-46F0-B2E5-C8947CD630C9}"/>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418" name="Text Box 18">
          <a:extLst>
            <a:ext uri="{FF2B5EF4-FFF2-40B4-BE49-F238E27FC236}">
              <a16:creationId xmlns:a16="http://schemas.microsoft.com/office/drawing/2014/main" id="{D45C3389-7C3E-4C3B-A09B-37F65D72127F}"/>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419" name="Text Box 19">
          <a:extLst>
            <a:ext uri="{FF2B5EF4-FFF2-40B4-BE49-F238E27FC236}">
              <a16:creationId xmlns:a16="http://schemas.microsoft.com/office/drawing/2014/main" id="{C6F8F64B-FC37-491C-8E06-6459249CEA4E}"/>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420" name="Text Box 16">
          <a:extLst>
            <a:ext uri="{FF2B5EF4-FFF2-40B4-BE49-F238E27FC236}">
              <a16:creationId xmlns:a16="http://schemas.microsoft.com/office/drawing/2014/main" id="{8077F415-A72E-437F-81C4-54F11C370AB2}"/>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421" name="Text Box 17">
          <a:extLst>
            <a:ext uri="{FF2B5EF4-FFF2-40B4-BE49-F238E27FC236}">
              <a16:creationId xmlns:a16="http://schemas.microsoft.com/office/drawing/2014/main" id="{03B33C2A-C5CA-4B1C-95B2-F3472C4F1525}"/>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422" name="Text Box 18">
          <a:extLst>
            <a:ext uri="{FF2B5EF4-FFF2-40B4-BE49-F238E27FC236}">
              <a16:creationId xmlns:a16="http://schemas.microsoft.com/office/drawing/2014/main" id="{64026064-795F-49D4-A1B4-30AE4EFCDD7B}"/>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423" name="Text Box 19">
          <a:extLst>
            <a:ext uri="{FF2B5EF4-FFF2-40B4-BE49-F238E27FC236}">
              <a16:creationId xmlns:a16="http://schemas.microsoft.com/office/drawing/2014/main" id="{29454D43-68AD-4C72-8F2C-C0ED438DFB2E}"/>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424" name="Text Box 16">
          <a:extLst>
            <a:ext uri="{FF2B5EF4-FFF2-40B4-BE49-F238E27FC236}">
              <a16:creationId xmlns:a16="http://schemas.microsoft.com/office/drawing/2014/main" id="{2E57DFF8-3F12-4B75-A844-C7F0A4B03421}"/>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425" name="Text Box 17">
          <a:extLst>
            <a:ext uri="{FF2B5EF4-FFF2-40B4-BE49-F238E27FC236}">
              <a16:creationId xmlns:a16="http://schemas.microsoft.com/office/drawing/2014/main" id="{205E7B0C-8D3D-42BE-9E6D-823D5598D5A5}"/>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426" name="Text Box 18">
          <a:extLst>
            <a:ext uri="{FF2B5EF4-FFF2-40B4-BE49-F238E27FC236}">
              <a16:creationId xmlns:a16="http://schemas.microsoft.com/office/drawing/2014/main" id="{EB1F95A0-4D20-4EAF-9497-3D8DF79673F8}"/>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427" name="Text Box 19">
          <a:extLst>
            <a:ext uri="{FF2B5EF4-FFF2-40B4-BE49-F238E27FC236}">
              <a16:creationId xmlns:a16="http://schemas.microsoft.com/office/drawing/2014/main" id="{4393EC62-8CC6-43E4-83D9-1C415F061AA2}"/>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444014"/>
    <xdr:sp macro="" textlink="">
      <xdr:nvSpPr>
        <xdr:cNvPr id="1428" name="Text Box 15">
          <a:extLst>
            <a:ext uri="{FF2B5EF4-FFF2-40B4-BE49-F238E27FC236}">
              <a16:creationId xmlns:a16="http://schemas.microsoft.com/office/drawing/2014/main" id="{3EC82463-2323-4E1D-95ED-515C50608067}"/>
            </a:ext>
          </a:extLst>
        </xdr:cNvPr>
        <xdr:cNvSpPr txBox="1">
          <a:spLocks noChangeArrowheads="1"/>
        </xdr:cNvSpPr>
      </xdr:nvSpPr>
      <xdr:spPr bwMode="auto">
        <a:xfrm>
          <a:off x="3710214" y="4115254"/>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429" name="Text Box 16">
          <a:extLst>
            <a:ext uri="{FF2B5EF4-FFF2-40B4-BE49-F238E27FC236}">
              <a16:creationId xmlns:a16="http://schemas.microsoft.com/office/drawing/2014/main" id="{F37F4A80-7C24-4B72-8F78-081AEF20F3A0}"/>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430" name="Text Box 17">
          <a:extLst>
            <a:ext uri="{FF2B5EF4-FFF2-40B4-BE49-F238E27FC236}">
              <a16:creationId xmlns:a16="http://schemas.microsoft.com/office/drawing/2014/main" id="{FE2252E7-F902-4CDC-9F7D-86CB9AC25719}"/>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431" name="Text Box 18">
          <a:extLst>
            <a:ext uri="{FF2B5EF4-FFF2-40B4-BE49-F238E27FC236}">
              <a16:creationId xmlns:a16="http://schemas.microsoft.com/office/drawing/2014/main" id="{0484BC3E-CD8A-4535-B663-38CC4C5460DA}"/>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432" name="Text Box 19">
          <a:extLst>
            <a:ext uri="{FF2B5EF4-FFF2-40B4-BE49-F238E27FC236}">
              <a16:creationId xmlns:a16="http://schemas.microsoft.com/office/drawing/2014/main" id="{491649C3-8729-4BD1-9242-A162CE4435C2}"/>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442269"/>
    <xdr:sp macro="" textlink="">
      <xdr:nvSpPr>
        <xdr:cNvPr id="1433" name="Text Box 15">
          <a:extLst>
            <a:ext uri="{FF2B5EF4-FFF2-40B4-BE49-F238E27FC236}">
              <a16:creationId xmlns:a16="http://schemas.microsoft.com/office/drawing/2014/main" id="{0C58D4F7-0723-4A87-A10F-A376576E1B84}"/>
            </a:ext>
          </a:extLst>
        </xdr:cNvPr>
        <xdr:cNvSpPr txBox="1">
          <a:spLocks noChangeArrowheads="1"/>
        </xdr:cNvSpPr>
      </xdr:nvSpPr>
      <xdr:spPr bwMode="auto">
        <a:xfrm>
          <a:off x="6773182" y="4115254"/>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434" name="Text Box 16">
          <a:extLst>
            <a:ext uri="{FF2B5EF4-FFF2-40B4-BE49-F238E27FC236}">
              <a16:creationId xmlns:a16="http://schemas.microsoft.com/office/drawing/2014/main" id="{7E776877-5398-484D-9262-A46EA86F6473}"/>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435" name="Text Box 17">
          <a:extLst>
            <a:ext uri="{FF2B5EF4-FFF2-40B4-BE49-F238E27FC236}">
              <a16:creationId xmlns:a16="http://schemas.microsoft.com/office/drawing/2014/main" id="{B825F7E6-E4DA-48E1-936B-86D507FAEA59}"/>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436" name="Text Box 18">
          <a:extLst>
            <a:ext uri="{FF2B5EF4-FFF2-40B4-BE49-F238E27FC236}">
              <a16:creationId xmlns:a16="http://schemas.microsoft.com/office/drawing/2014/main" id="{5D75235F-0C4A-4770-94FE-145F55F06EE7}"/>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37" name="Text Box 16">
          <a:extLst>
            <a:ext uri="{FF2B5EF4-FFF2-40B4-BE49-F238E27FC236}">
              <a16:creationId xmlns:a16="http://schemas.microsoft.com/office/drawing/2014/main" id="{39590808-3B34-42C2-99C4-F2BCE354C056}"/>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38" name="Text Box 17">
          <a:extLst>
            <a:ext uri="{FF2B5EF4-FFF2-40B4-BE49-F238E27FC236}">
              <a16:creationId xmlns:a16="http://schemas.microsoft.com/office/drawing/2014/main" id="{6303F833-9577-4C7F-B5C0-6A1E34013047}"/>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39" name="Text Box 18">
          <a:extLst>
            <a:ext uri="{FF2B5EF4-FFF2-40B4-BE49-F238E27FC236}">
              <a16:creationId xmlns:a16="http://schemas.microsoft.com/office/drawing/2014/main" id="{A2797C55-BD77-4687-BBB2-1A9102D74809}"/>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40" name="Text Box 19">
          <a:extLst>
            <a:ext uri="{FF2B5EF4-FFF2-40B4-BE49-F238E27FC236}">
              <a16:creationId xmlns:a16="http://schemas.microsoft.com/office/drawing/2014/main" id="{541AD493-3FB6-4326-AC14-26D977800845}"/>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41" name="Text Box 16">
          <a:extLst>
            <a:ext uri="{FF2B5EF4-FFF2-40B4-BE49-F238E27FC236}">
              <a16:creationId xmlns:a16="http://schemas.microsoft.com/office/drawing/2014/main" id="{EC7AE176-35CE-4044-BAE3-0F91496C6A40}"/>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42" name="Text Box 17">
          <a:extLst>
            <a:ext uri="{FF2B5EF4-FFF2-40B4-BE49-F238E27FC236}">
              <a16:creationId xmlns:a16="http://schemas.microsoft.com/office/drawing/2014/main" id="{997FF41C-EC1F-47D3-B398-988FCC4DB020}"/>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43" name="Text Box 18">
          <a:extLst>
            <a:ext uri="{FF2B5EF4-FFF2-40B4-BE49-F238E27FC236}">
              <a16:creationId xmlns:a16="http://schemas.microsoft.com/office/drawing/2014/main" id="{5634DE15-2486-4148-8FCB-D2B4EC08F32A}"/>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44" name="Text Box 19">
          <a:extLst>
            <a:ext uri="{FF2B5EF4-FFF2-40B4-BE49-F238E27FC236}">
              <a16:creationId xmlns:a16="http://schemas.microsoft.com/office/drawing/2014/main" id="{E039A32B-111F-42FF-BFDE-D1C1104E4C94}"/>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1445" name="Text Box 16">
          <a:extLst>
            <a:ext uri="{FF2B5EF4-FFF2-40B4-BE49-F238E27FC236}">
              <a16:creationId xmlns:a16="http://schemas.microsoft.com/office/drawing/2014/main" id="{B2D70AFA-55F8-40B9-AA82-772FD8828FCD}"/>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1446" name="Text Box 17">
          <a:extLst>
            <a:ext uri="{FF2B5EF4-FFF2-40B4-BE49-F238E27FC236}">
              <a16:creationId xmlns:a16="http://schemas.microsoft.com/office/drawing/2014/main" id="{A1DEA197-5B49-48E7-9684-AD4EDF31B654}"/>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1447" name="Text Box 18">
          <a:extLst>
            <a:ext uri="{FF2B5EF4-FFF2-40B4-BE49-F238E27FC236}">
              <a16:creationId xmlns:a16="http://schemas.microsoft.com/office/drawing/2014/main" id="{778CC92C-CA4E-48CF-9DDB-09DAC8B0188C}"/>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1448" name="Text Box 19">
          <a:extLst>
            <a:ext uri="{FF2B5EF4-FFF2-40B4-BE49-F238E27FC236}">
              <a16:creationId xmlns:a16="http://schemas.microsoft.com/office/drawing/2014/main" id="{89ED6055-2E5D-4998-A166-4754D6E3CCB2}"/>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0</xdr:rowOff>
    </xdr:from>
    <xdr:ext cx="95250" cy="171450"/>
    <xdr:sp macro="" textlink="">
      <xdr:nvSpPr>
        <xdr:cNvPr id="1449" name="Text Box 16">
          <a:extLst>
            <a:ext uri="{FF2B5EF4-FFF2-40B4-BE49-F238E27FC236}">
              <a16:creationId xmlns:a16="http://schemas.microsoft.com/office/drawing/2014/main" id="{E6521214-F548-424D-8AA4-0C3ADF5CF979}"/>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0</xdr:rowOff>
    </xdr:from>
    <xdr:ext cx="95250" cy="171450"/>
    <xdr:sp macro="" textlink="">
      <xdr:nvSpPr>
        <xdr:cNvPr id="1450" name="Text Box 17">
          <a:extLst>
            <a:ext uri="{FF2B5EF4-FFF2-40B4-BE49-F238E27FC236}">
              <a16:creationId xmlns:a16="http://schemas.microsoft.com/office/drawing/2014/main" id="{C149C442-EA42-40B6-BB0A-0F2D24E93CF9}"/>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0</xdr:rowOff>
    </xdr:from>
    <xdr:ext cx="95250" cy="171450"/>
    <xdr:sp macro="" textlink="">
      <xdr:nvSpPr>
        <xdr:cNvPr id="1451" name="Text Box 18">
          <a:extLst>
            <a:ext uri="{FF2B5EF4-FFF2-40B4-BE49-F238E27FC236}">
              <a16:creationId xmlns:a16="http://schemas.microsoft.com/office/drawing/2014/main" id="{089B247B-E164-4B0F-9C20-8BEE3C46E17E}"/>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0</xdr:rowOff>
    </xdr:from>
    <xdr:ext cx="95250" cy="171450"/>
    <xdr:sp macro="" textlink="">
      <xdr:nvSpPr>
        <xdr:cNvPr id="1452" name="Text Box 19">
          <a:extLst>
            <a:ext uri="{FF2B5EF4-FFF2-40B4-BE49-F238E27FC236}">
              <a16:creationId xmlns:a16="http://schemas.microsoft.com/office/drawing/2014/main" id="{C8B52FF1-7E11-4823-9948-4194C93E2762}"/>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14</xdr:row>
      <xdr:rowOff>0</xdr:rowOff>
    </xdr:from>
    <xdr:ext cx="95250" cy="171450"/>
    <xdr:sp macro="" textlink="">
      <xdr:nvSpPr>
        <xdr:cNvPr id="1453" name="Text Box 16">
          <a:extLst>
            <a:ext uri="{FF2B5EF4-FFF2-40B4-BE49-F238E27FC236}">
              <a16:creationId xmlns:a16="http://schemas.microsoft.com/office/drawing/2014/main" id="{E3D882E2-AD6F-49EC-930F-4F62FBAD2283}"/>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14</xdr:row>
      <xdr:rowOff>0</xdr:rowOff>
    </xdr:from>
    <xdr:ext cx="95250" cy="171450"/>
    <xdr:sp macro="" textlink="">
      <xdr:nvSpPr>
        <xdr:cNvPr id="1454" name="Text Box 17">
          <a:extLst>
            <a:ext uri="{FF2B5EF4-FFF2-40B4-BE49-F238E27FC236}">
              <a16:creationId xmlns:a16="http://schemas.microsoft.com/office/drawing/2014/main" id="{F4FCAAB3-791E-46E0-9B57-109D874C37B4}"/>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14</xdr:row>
      <xdr:rowOff>0</xdr:rowOff>
    </xdr:from>
    <xdr:ext cx="95250" cy="171450"/>
    <xdr:sp macro="" textlink="">
      <xdr:nvSpPr>
        <xdr:cNvPr id="1455" name="Text Box 18">
          <a:extLst>
            <a:ext uri="{FF2B5EF4-FFF2-40B4-BE49-F238E27FC236}">
              <a16:creationId xmlns:a16="http://schemas.microsoft.com/office/drawing/2014/main" id="{8CC64D6C-E8CD-4E0C-87A6-C018A25EB43F}"/>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14</xdr:row>
      <xdr:rowOff>0</xdr:rowOff>
    </xdr:from>
    <xdr:ext cx="95250" cy="171450"/>
    <xdr:sp macro="" textlink="">
      <xdr:nvSpPr>
        <xdr:cNvPr id="1456" name="Text Box 19">
          <a:extLst>
            <a:ext uri="{FF2B5EF4-FFF2-40B4-BE49-F238E27FC236}">
              <a16:creationId xmlns:a16="http://schemas.microsoft.com/office/drawing/2014/main" id="{C9690526-1B6D-4211-8948-AA70CE973C16}"/>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12</xdr:row>
      <xdr:rowOff>504825</xdr:rowOff>
    </xdr:from>
    <xdr:ext cx="95250" cy="444014"/>
    <xdr:sp macro="" textlink="">
      <xdr:nvSpPr>
        <xdr:cNvPr id="1457" name="Text Box 15">
          <a:extLst>
            <a:ext uri="{FF2B5EF4-FFF2-40B4-BE49-F238E27FC236}">
              <a16:creationId xmlns:a16="http://schemas.microsoft.com/office/drawing/2014/main" id="{DDB0E9D7-8939-4AFD-885D-14B8C7616C77}"/>
            </a:ext>
          </a:extLst>
        </xdr:cNvPr>
        <xdr:cNvSpPr txBox="1">
          <a:spLocks noChangeArrowheads="1"/>
        </xdr:cNvSpPr>
      </xdr:nvSpPr>
      <xdr:spPr bwMode="auto">
        <a:xfrm>
          <a:off x="3710214" y="4115254"/>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1458" name="Text Box 16">
          <a:extLst>
            <a:ext uri="{FF2B5EF4-FFF2-40B4-BE49-F238E27FC236}">
              <a16:creationId xmlns:a16="http://schemas.microsoft.com/office/drawing/2014/main" id="{31272CE9-D988-4309-9CE0-F0BBB683D65E}"/>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1459" name="Text Box 17">
          <a:extLst>
            <a:ext uri="{FF2B5EF4-FFF2-40B4-BE49-F238E27FC236}">
              <a16:creationId xmlns:a16="http://schemas.microsoft.com/office/drawing/2014/main" id="{67AD8855-FDDB-4061-B3F8-B3E3DD9518AB}"/>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1460" name="Text Box 18">
          <a:extLst>
            <a:ext uri="{FF2B5EF4-FFF2-40B4-BE49-F238E27FC236}">
              <a16:creationId xmlns:a16="http://schemas.microsoft.com/office/drawing/2014/main" id="{C270C43A-3DBE-45CB-87FE-467893B6AD38}"/>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1461" name="Text Box 19">
          <a:extLst>
            <a:ext uri="{FF2B5EF4-FFF2-40B4-BE49-F238E27FC236}">
              <a16:creationId xmlns:a16="http://schemas.microsoft.com/office/drawing/2014/main" id="{CC9CAF48-D439-4ADA-8301-38FC839F45BC}"/>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12</xdr:row>
      <xdr:rowOff>504825</xdr:rowOff>
    </xdr:from>
    <xdr:ext cx="95250" cy="442269"/>
    <xdr:sp macro="" textlink="">
      <xdr:nvSpPr>
        <xdr:cNvPr id="1462" name="Text Box 15">
          <a:extLst>
            <a:ext uri="{FF2B5EF4-FFF2-40B4-BE49-F238E27FC236}">
              <a16:creationId xmlns:a16="http://schemas.microsoft.com/office/drawing/2014/main" id="{7FFB9239-BEAD-440D-87A4-954B168F33E7}"/>
            </a:ext>
          </a:extLst>
        </xdr:cNvPr>
        <xdr:cNvSpPr txBox="1">
          <a:spLocks noChangeArrowheads="1"/>
        </xdr:cNvSpPr>
      </xdr:nvSpPr>
      <xdr:spPr bwMode="auto">
        <a:xfrm>
          <a:off x="6773182" y="4115254"/>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0</xdr:rowOff>
    </xdr:from>
    <xdr:ext cx="95250" cy="171450"/>
    <xdr:sp macro="" textlink="">
      <xdr:nvSpPr>
        <xdr:cNvPr id="1463" name="Text Box 16">
          <a:extLst>
            <a:ext uri="{FF2B5EF4-FFF2-40B4-BE49-F238E27FC236}">
              <a16:creationId xmlns:a16="http://schemas.microsoft.com/office/drawing/2014/main" id="{A39B7394-0D41-4A28-9040-863EC3A155D6}"/>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0</xdr:rowOff>
    </xdr:from>
    <xdr:ext cx="95250" cy="171450"/>
    <xdr:sp macro="" textlink="">
      <xdr:nvSpPr>
        <xdr:cNvPr id="1464" name="Text Box 17">
          <a:extLst>
            <a:ext uri="{FF2B5EF4-FFF2-40B4-BE49-F238E27FC236}">
              <a16:creationId xmlns:a16="http://schemas.microsoft.com/office/drawing/2014/main" id="{ECDA8981-0231-43DD-986E-537AAD623970}"/>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0</xdr:rowOff>
    </xdr:from>
    <xdr:ext cx="95250" cy="171450"/>
    <xdr:sp macro="" textlink="">
      <xdr:nvSpPr>
        <xdr:cNvPr id="1465" name="Text Box 18">
          <a:extLst>
            <a:ext uri="{FF2B5EF4-FFF2-40B4-BE49-F238E27FC236}">
              <a16:creationId xmlns:a16="http://schemas.microsoft.com/office/drawing/2014/main" id="{CB203DF9-12D8-44F7-A7A1-8687E2158678}"/>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14</xdr:row>
      <xdr:rowOff>0</xdr:rowOff>
    </xdr:from>
    <xdr:ext cx="95250" cy="171450"/>
    <xdr:sp macro="" textlink="">
      <xdr:nvSpPr>
        <xdr:cNvPr id="1466" name="Text Box 16">
          <a:extLst>
            <a:ext uri="{FF2B5EF4-FFF2-40B4-BE49-F238E27FC236}">
              <a16:creationId xmlns:a16="http://schemas.microsoft.com/office/drawing/2014/main" id="{B355F9AC-1B6C-4610-B0BA-2307C003EF37}"/>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14</xdr:row>
      <xdr:rowOff>0</xdr:rowOff>
    </xdr:from>
    <xdr:ext cx="95250" cy="171450"/>
    <xdr:sp macro="" textlink="">
      <xdr:nvSpPr>
        <xdr:cNvPr id="1467" name="Text Box 17">
          <a:extLst>
            <a:ext uri="{FF2B5EF4-FFF2-40B4-BE49-F238E27FC236}">
              <a16:creationId xmlns:a16="http://schemas.microsoft.com/office/drawing/2014/main" id="{25CEE37F-55F8-46AD-A395-35A07E84D3D4}"/>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14</xdr:row>
      <xdr:rowOff>0</xdr:rowOff>
    </xdr:from>
    <xdr:ext cx="95250" cy="171450"/>
    <xdr:sp macro="" textlink="">
      <xdr:nvSpPr>
        <xdr:cNvPr id="1468" name="Text Box 18">
          <a:extLst>
            <a:ext uri="{FF2B5EF4-FFF2-40B4-BE49-F238E27FC236}">
              <a16:creationId xmlns:a16="http://schemas.microsoft.com/office/drawing/2014/main" id="{CC502069-6C1D-4EA0-A22D-3EC7E19B3707}"/>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14</xdr:row>
      <xdr:rowOff>0</xdr:rowOff>
    </xdr:from>
    <xdr:ext cx="95250" cy="171450"/>
    <xdr:sp macro="" textlink="">
      <xdr:nvSpPr>
        <xdr:cNvPr id="1469" name="Text Box 19">
          <a:extLst>
            <a:ext uri="{FF2B5EF4-FFF2-40B4-BE49-F238E27FC236}">
              <a16:creationId xmlns:a16="http://schemas.microsoft.com/office/drawing/2014/main" id="{EE1D14BB-8FE3-47AA-A23D-738A5620EFF0}"/>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14</xdr:row>
      <xdr:rowOff>0</xdr:rowOff>
    </xdr:from>
    <xdr:ext cx="95250" cy="171450"/>
    <xdr:sp macro="" textlink="">
      <xdr:nvSpPr>
        <xdr:cNvPr id="1470" name="Text Box 16">
          <a:extLst>
            <a:ext uri="{FF2B5EF4-FFF2-40B4-BE49-F238E27FC236}">
              <a16:creationId xmlns:a16="http://schemas.microsoft.com/office/drawing/2014/main" id="{762CFF05-D738-4D48-BC18-1019D1BDEFF9}"/>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14</xdr:row>
      <xdr:rowOff>0</xdr:rowOff>
    </xdr:from>
    <xdr:ext cx="95250" cy="171450"/>
    <xdr:sp macro="" textlink="">
      <xdr:nvSpPr>
        <xdr:cNvPr id="1471" name="Text Box 17">
          <a:extLst>
            <a:ext uri="{FF2B5EF4-FFF2-40B4-BE49-F238E27FC236}">
              <a16:creationId xmlns:a16="http://schemas.microsoft.com/office/drawing/2014/main" id="{59825447-49E2-4CAC-B4C0-3700FBC4AD1C}"/>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14</xdr:row>
      <xdr:rowOff>0</xdr:rowOff>
    </xdr:from>
    <xdr:ext cx="95250" cy="171450"/>
    <xdr:sp macro="" textlink="">
      <xdr:nvSpPr>
        <xdr:cNvPr id="1472" name="Text Box 18">
          <a:extLst>
            <a:ext uri="{FF2B5EF4-FFF2-40B4-BE49-F238E27FC236}">
              <a16:creationId xmlns:a16="http://schemas.microsoft.com/office/drawing/2014/main" id="{15AAA7D4-8CF7-45EF-BD2A-63A2008C6644}"/>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504825</xdr:rowOff>
    </xdr:from>
    <xdr:ext cx="95250" cy="448496"/>
    <xdr:sp macro="" textlink="">
      <xdr:nvSpPr>
        <xdr:cNvPr id="1474" name="Text Box 15">
          <a:extLst>
            <a:ext uri="{FF2B5EF4-FFF2-40B4-BE49-F238E27FC236}">
              <a16:creationId xmlns:a16="http://schemas.microsoft.com/office/drawing/2014/main" id="{7DE74C36-4DBE-4987-9428-D1C663728B26}"/>
            </a:ext>
          </a:extLst>
        </xdr:cNvPr>
        <xdr:cNvSpPr txBox="1">
          <a:spLocks noChangeArrowheads="1"/>
        </xdr:cNvSpPr>
      </xdr:nvSpPr>
      <xdr:spPr bwMode="auto">
        <a:xfrm>
          <a:off x="3706091" y="4508789"/>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504825</xdr:rowOff>
    </xdr:from>
    <xdr:ext cx="95250" cy="442269"/>
    <xdr:sp macro="" textlink="">
      <xdr:nvSpPr>
        <xdr:cNvPr id="1475" name="Text Box 15">
          <a:extLst>
            <a:ext uri="{FF2B5EF4-FFF2-40B4-BE49-F238E27FC236}">
              <a16:creationId xmlns:a16="http://schemas.microsoft.com/office/drawing/2014/main" id="{189826E8-8678-4506-B387-6C4A2011E61A}"/>
            </a:ext>
          </a:extLst>
        </xdr:cNvPr>
        <xdr:cNvSpPr txBox="1">
          <a:spLocks noChangeArrowheads="1"/>
        </xdr:cNvSpPr>
      </xdr:nvSpPr>
      <xdr:spPr bwMode="auto">
        <a:xfrm>
          <a:off x="6768234" y="4508789"/>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14</xdr:row>
      <xdr:rowOff>504825</xdr:rowOff>
    </xdr:from>
    <xdr:ext cx="95250" cy="442269"/>
    <xdr:sp macro="" textlink="">
      <xdr:nvSpPr>
        <xdr:cNvPr id="1476" name="Text Box 15">
          <a:extLst>
            <a:ext uri="{FF2B5EF4-FFF2-40B4-BE49-F238E27FC236}">
              <a16:creationId xmlns:a16="http://schemas.microsoft.com/office/drawing/2014/main" id="{F06D1C90-FC21-4422-AB39-6C7944595AA1}"/>
            </a:ext>
          </a:extLst>
        </xdr:cNvPr>
        <xdr:cNvSpPr txBox="1">
          <a:spLocks noChangeArrowheads="1"/>
        </xdr:cNvSpPr>
      </xdr:nvSpPr>
      <xdr:spPr bwMode="auto">
        <a:xfrm>
          <a:off x="48052182" y="4508789"/>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504825</xdr:rowOff>
    </xdr:from>
    <xdr:ext cx="95250" cy="213632"/>
    <xdr:sp macro="" textlink="">
      <xdr:nvSpPr>
        <xdr:cNvPr id="1477" name="Text Box 15">
          <a:extLst>
            <a:ext uri="{FF2B5EF4-FFF2-40B4-BE49-F238E27FC236}">
              <a16:creationId xmlns:a16="http://schemas.microsoft.com/office/drawing/2014/main" id="{148538EE-45B1-4EE8-9E41-AB8A0CC0B4C1}"/>
            </a:ext>
          </a:extLst>
        </xdr:cNvPr>
        <xdr:cNvSpPr txBox="1">
          <a:spLocks noChangeArrowheads="1"/>
        </xdr:cNvSpPr>
      </xdr:nvSpPr>
      <xdr:spPr bwMode="auto">
        <a:xfrm>
          <a:off x="3706091" y="450878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504825</xdr:rowOff>
    </xdr:from>
    <xdr:ext cx="95250" cy="444331"/>
    <xdr:sp macro="" textlink="">
      <xdr:nvSpPr>
        <xdr:cNvPr id="1478" name="Text Box 15">
          <a:extLst>
            <a:ext uri="{FF2B5EF4-FFF2-40B4-BE49-F238E27FC236}">
              <a16:creationId xmlns:a16="http://schemas.microsoft.com/office/drawing/2014/main" id="{B34C32D0-2D25-47B2-8F9B-243BC3860349}"/>
            </a:ext>
          </a:extLst>
        </xdr:cNvPr>
        <xdr:cNvSpPr txBox="1">
          <a:spLocks noChangeArrowheads="1"/>
        </xdr:cNvSpPr>
      </xdr:nvSpPr>
      <xdr:spPr bwMode="auto">
        <a:xfrm>
          <a:off x="3706091" y="4508789"/>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14</xdr:row>
      <xdr:rowOff>170392</xdr:rowOff>
    </xdr:from>
    <xdr:ext cx="95250" cy="213632"/>
    <xdr:sp macro="" textlink="">
      <xdr:nvSpPr>
        <xdr:cNvPr id="1479" name="Text Box 15">
          <a:extLst>
            <a:ext uri="{FF2B5EF4-FFF2-40B4-BE49-F238E27FC236}">
              <a16:creationId xmlns:a16="http://schemas.microsoft.com/office/drawing/2014/main" id="{9125DF31-06EE-4A3F-905D-F70C95B4B562}"/>
            </a:ext>
          </a:extLst>
        </xdr:cNvPr>
        <xdr:cNvSpPr txBox="1">
          <a:spLocks noChangeArrowheads="1"/>
        </xdr:cNvSpPr>
      </xdr:nvSpPr>
      <xdr:spPr bwMode="auto">
        <a:xfrm>
          <a:off x="8452908" y="432964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1480" name="Text Box 16">
          <a:extLst>
            <a:ext uri="{FF2B5EF4-FFF2-40B4-BE49-F238E27FC236}">
              <a16:creationId xmlns:a16="http://schemas.microsoft.com/office/drawing/2014/main" id="{00744E81-E8CC-41FE-9236-08845606E5DE}"/>
            </a:ext>
          </a:extLst>
        </xdr:cNvPr>
        <xdr:cNvSpPr txBox="1">
          <a:spLocks noChangeArrowheads="1"/>
        </xdr:cNvSpPr>
      </xdr:nvSpPr>
      <xdr:spPr bwMode="auto">
        <a:xfrm>
          <a:off x="3706091"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1481" name="Text Box 17">
          <a:extLst>
            <a:ext uri="{FF2B5EF4-FFF2-40B4-BE49-F238E27FC236}">
              <a16:creationId xmlns:a16="http://schemas.microsoft.com/office/drawing/2014/main" id="{093468B3-0F55-4EAA-84DE-068D99DFF96A}"/>
            </a:ext>
          </a:extLst>
        </xdr:cNvPr>
        <xdr:cNvSpPr txBox="1">
          <a:spLocks noChangeArrowheads="1"/>
        </xdr:cNvSpPr>
      </xdr:nvSpPr>
      <xdr:spPr bwMode="auto">
        <a:xfrm>
          <a:off x="3706091"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1482" name="Text Box 18">
          <a:extLst>
            <a:ext uri="{FF2B5EF4-FFF2-40B4-BE49-F238E27FC236}">
              <a16:creationId xmlns:a16="http://schemas.microsoft.com/office/drawing/2014/main" id="{543E5810-4E03-4D79-800B-E09376F3EB8D}"/>
            </a:ext>
          </a:extLst>
        </xdr:cNvPr>
        <xdr:cNvSpPr txBox="1">
          <a:spLocks noChangeArrowheads="1"/>
        </xdr:cNvSpPr>
      </xdr:nvSpPr>
      <xdr:spPr bwMode="auto">
        <a:xfrm>
          <a:off x="3706091"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1483" name="Text Box 19">
          <a:extLst>
            <a:ext uri="{FF2B5EF4-FFF2-40B4-BE49-F238E27FC236}">
              <a16:creationId xmlns:a16="http://schemas.microsoft.com/office/drawing/2014/main" id="{93196C3A-D915-4F86-B806-B300195C3114}"/>
            </a:ext>
          </a:extLst>
        </xdr:cNvPr>
        <xdr:cNvSpPr txBox="1">
          <a:spLocks noChangeArrowheads="1"/>
        </xdr:cNvSpPr>
      </xdr:nvSpPr>
      <xdr:spPr bwMode="auto">
        <a:xfrm>
          <a:off x="3706091"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1484" name="Text Box 16">
          <a:extLst>
            <a:ext uri="{FF2B5EF4-FFF2-40B4-BE49-F238E27FC236}">
              <a16:creationId xmlns:a16="http://schemas.microsoft.com/office/drawing/2014/main" id="{F3622A50-11C1-4F62-B13C-476A65AA2177}"/>
            </a:ext>
          </a:extLst>
        </xdr:cNvPr>
        <xdr:cNvSpPr txBox="1">
          <a:spLocks noChangeArrowheads="1"/>
        </xdr:cNvSpPr>
      </xdr:nvSpPr>
      <xdr:spPr bwMode="auto">
        <a:xfrm>
          <a:off x="6768234"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1485" name="Text Box 17">
          <a:extLst>
            <a:ext uri="{FF2B5EF4-FFF2-40B4-BE49-F238E27FC236}">
              <a16:creationId xmlns:a16="http://schemas.microsoft.com/office/drawing/2014/main" id="{D3BFB281-9E01-451D-BA7E-2A503CB91372}"/>
            </a:ext>
          </a:extLst>
        </xdr:cNvPr>
        <xdr:cNvSpPr txBox="1">
          <a:spLocks noChangeArrowheads="1"/>
        </xdr:cNvSpPr>
      </xdr:nvSpPr>
      <xdr:spPr bwMode="auto">
        <a:xfrm>
          <a:off x="6768234"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1486" name="Text Box 18">
          <a:extLst>
            <a:ext uri="{FF2B5EF4-FFF2-40B4-BE49-F238E27FC236}">
              <a16:creationId xmlns:a16="http://schemas.microsoft.com/office/drawing/2014/main" id="{7D57D79F-3D81-4A6C-AFE5-10E4FF391679}"/>
            </a:ext>
          </a:extLst>
        </xdr:cNvPr>
        <xdr:cNvSpPr txBox="1">
          <a:spLocks noChangeArrowheads="1"/>
        </xdr:cNvSpPr>
      </xdr:nvSpPr>
      <xdr:spPr bwMode="auto">
        <a:xfrm>
          <a:off x="6768234"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1487" name="Text Box 19">
          <a:extLst>
            <a:ext uri="{FF2B5EF4-FFF2-40B4-BE49-F238E27FC236}">
              <a16:creationId xmlns:a16="http://schemas.microsoft.com/office/drawing/2014/main" id="{3C38AF6E-028C-495B-BE5F-A078B9156895}"/>
            </a:ext>
          </a:extLst>
        </xdr:cNvPr>
        <xdr:cNvSpPr txBox="1">
          <a:spLocks noChangeArrowheads="1"/>
        </xdr:cNvSpPr>
      </xdr:nvSpPr>
      <xdr:spPr bwMode="auto">
        <a:xfrm>
          <a:off x="6768234"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18</xdr:row>
      <xdr:rowOff>0</xdr:rowOff>
    </xdr:from>
    <xdr:ext cx="95250" cy="171450"/>
    <xdr:sp macro="" textlink="">
      <xdr:nvSpPr>
        <xdr:cNvPr id="1488" name="Text Box 16">
          <a:extLst>
            <a:ext uri="{FF2B5EF4-FFF2-40B4-BE49-F238E27FC236}">
              <a16:creationId xmlns:a16="http://schemas.microsoft.com/office/drawing/2014/main" id="{1C1E741B-28BB-4BDD-B09D-ADF48A6C29E5}"/>
            </a:ext>
          </a:extLst>
        </xdr:cNvPr>
        <xdr:cNvSpPr txBox="1">
          <a:spLocks noChangeArrowheads="1"/>
        </xdr:cNvSpPr>
      </xdr:nvSpPr>
      <xdr:spPr bwMode="auto">
        <a:xfrm>
          <a:off x="48052182"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18</xdr:row>
      <xdr:rowOff>0</xdr:rowOff>
    </xdr:from>
    <xdr:ext cx="95250" cy="171450"/>
    <xdr:sp macro="" textlink="">
      <xdr:nvSpPr>
        <xdr:cNvPr id="1489" name="Text Box 17">
          <a:extLst>
            <a:ext uri="{FF2B5EF4-FFF2-40B4-BE49-F238E27FC236}">
              <a16:creationId xmlns:a16="http://schemas.microsoft.com/office/drawing/2014/main" id="{CF42996D-DF7E-41D1-9CCF-F6D502D4A609}"/>
            </a:ext>
          </a:extLst>
        </xdr:cNvPr>
        <xdr:cNvSpPr txBox="1">
          <a:spLocks noChangeArrowheads="1"/>
        </xdr:cNvSpPr>
      </xdr:nvSpPr>
      <xdr:spPr bwMode="auto">
        <a:xfrm>
          <a:off x="48052182"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18</xdr:row>
      <xdr:rowOff>0</xdr:rowOff>
    </xdr:from>
    <xdr:ext cx="95250" cy="171450"/>
    <xdr:sp macro="" textlink="">
      <xdr:nvSpPr>
        <xdr:cNvPr id="1490" name="Text Box 18">
          <a:extLst>
            <a:ext uri="{FF2B5EF4-FFF2-40B4-BE49-F238E27FC236}">
              <a16:creationId xmlns:a16="http://schemas.microsoft.com/office/drawing/2014/main" id="{01D71F6F-554C-49A8-B0C3-4CD6B7301ECA}"/>
            </a:ext>
          </a:extLst>
        </xdr:cNvPr>
        <xdr:cNvSpPr txBox="1">
          <a:spLocks noChangeArrowheads="1"/>
        </xdr:cNvSpPr>
      </xdr:nvSpPr>
      <xdr:spPr bwMode="auto">
        <a:xfrm>
          <a:off x="48052182"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18</xdr:row>
      <xdr:rowOff>0</xdr:rowOff>
    </xdr:from>
    <xdr:ext cx="95250" cy="171450"/>
    <xdr:sp macro="" textlink="">
      <xdr:nvSpPr>
        <xdr:cNvPr id="1491" name="Text Box 19">
          <a:extLst>
            <a:ext uri="{FF2B5EF4-FFF2-40B4-BE49-F238E27FC236}">
              <a16:creationId xmlns:a16="http://schemas.microsoft.com/office/drawing/2014/main" id="{C86287FC-4711-42AA-A91A-D3F5FDF67F26}"/>
            </a:ext>
          </a:extLst>
        </xdr:cNvPr>
        <xdr:cNvSpPr txBox="1">
          <a:spLocks noChangeArrowheads="1"/>
        </xdr:cNvSpPr>
      </xdr:nvSpPr>
      <xdr:spPr bwMode="auto">
        <a:xfrm>
          <a:off x="48052182"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xdr:row>
      <xdr:rowOff>504825</xdr:rowOff>
    </xdr:from>
    <xdr:ext cx="95250" cy="444014"/>
    <xdr:sp macro="" textlink="">
      <xdr:nvSpPr>
        <xdr:cNvPr id="1492" name="Text Box 15">
          <a:extLst>
            <a:ext uri="{FF2B5EF4-FFF2-40B4-BE49-F238E27FC236}">
              <a16:creationId xmlns:a16="http://schemas.microsoft.com/office/drawing/2014/main" id="{739E9CFD-9A73-4A01-800A-0C9436033EA8}"/>
            </a:ext>
          </a:extLst>
        </xdr:cNvPr>
        <xdr:cNvSpPr txBox="1">
          <a:spLocks noChangeArrowheads="1"/>
        </xdr:cNvSpPr>
      </xdr:nvSpPr>
      <xdr:spPr bwMode="auto">
        <a:xfrm>
          <a:off x="3706091" y="5377007"/>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1493" name="Text Box 16">
          <a:extLst>
            <a:ext uri="{FF2B5EF4-FFF2-40B4-BE49-F238E27FC236}">
              <a16:creationId xmlns:a16="http://schemas.microsoft.com/office/drawing/2014/main" id="{A560A2E6-5712-4990-87B6-F7EE3F0A9E75}"/>
            </a:ext>
          </a:extLst>
        </xdr:cNvPr>
        <xdr:cNvSpPr txBox="1">
          <a:spLocks noChangeArrowheads="1"/>
        </xdr:cNvSpPr>
      </xdr:nvSpPr>
      <xdr:spPr bwMode="auto">
        <a:xfrm>
          <a:off x="3706091"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1494" name="Text Box 17">
          <a:extLst>
            <a:ext uri="{FF2B5EF4-FFF2-40B4-BE49-F238E27FC236}">
              <a16:creationId xmlns:a16="http://schemas.microsoft.com/office/drawing/2014/main" id="{BFC72EE1-F6C8-4A1F-83EF-992C00D72F7F}"/>
            </a:ext>
          </a:extLst>
        </xdr:cNvPr>
        <xdr:cNvSpPr txBox="1">
          <a:spLocks noChangeArrowheads="1"/>
        </xdr:cNvSpPr>
      </xdr:nvSpPr>
      <xdr:spPr bwMode="auto">
        <a:xfrm>
          <a:off x="3706091"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1495" name="Text Box 18">
          <a:extLst>
            <a:ext uri="{FF2B5EF4-FFF2-40B4-BE49-F238E27FC236}">
              <a16:creationId xmlns:a16="http://schemas.microsoft.com/office/drawing/2014/main" id="{198B9725-7657-40D4-9028-2AC213C8AB04}"/>
            </a:ext>
          </a:extLst>
        </xdr:cNvPr>
        <xdr:cNvSpPr txBox="1">
          <a:spLocks noChangeArrowheads="1"/>
        </xdr:cNvSpPr>
      </xdr:nvSpPr>
      <xdr:spPr bwMode="auto">
        <a:xfrm>
          <a:off x="3706091"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1496" name="Text Box 19">
          <a:extLst>
            <a:ext uri="{FF2B5EF4-FFF2-40B4-BE49-F238E27FC236}">
              <a16:creationId xmlns:a16="http://schemas.microsoft.com/office/drawing/2014/main" id="{0B9E08C8-91AD-4E0D-97F8-84C325BF80D7}"/>
            </a:ext>
          </a:extLst>
        </xdr:cNvPr>
        <xdr:cNvSpPr txBox="1">
          <a:spLocks noChangeArrowheads="1"/>
        </xdr:cNvSpPr>
      </xdr:nvSpPr>
      <xdr:spPr bwMode="auto">
        <a:xfrm>
          <a:off x="3706091"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1498" name="Text Box 16">
          <a:extLst>
            <a:ext uri="{FF2B5EF4-FFF2-40B4-BE49-F238E27FC236}">
              <a16:creationId xmlns:a16="http://schemas.microsoft.com/office/drawing/2014/main" id="{50C3660B-9C97-41C1-B80D-D3BB037E57D0}"/>
            </a:ext>
          </a:extLst>
        </xdr:cNvPr>
        <xdr:cNvSpPr txBox="1">
          <a:spLocks noChangeArrowheads="1"/>
        </xdr:cNvSpPr>
      </xdr:nvSpPr>
      <xdr:spPr bwMode="auto">
        <a:xfrm>
          <a:off x="6768234"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1499" name="Text Box 17">
          <a:extLst>
            <a:ext uri="{FF2B5EF4-FFF2-40B4-BE49-F238E27FC236}">
              <a16:creationId xmlns:a16="http://schemas.microsoft.com/office/drawing/2014/main" id="{90ADEE77-17E0-4BD6-B853-9D9DDC503E24}"/>
            </a:ext>
          </a:extLst>
        </xdr:cNvPr>
        <xdr:cNvSpPr txBox="1">
          <a:spLocks noChangeArrowheads="1"/>
        </xdr:cNvSpPr>
      </xdr:nvSpPr>
      <xdr:spPr bwMode="auto">
        <a:xfrm>
          <a:off x="6768234"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1500" name="Text Box 18">
          <a:extLst>
            <a:ext uri="{FF2B5EF4-FFF2-40B4-BE49-F238E27FC236}">
              <a16:creationId xmlns:a16="http://schemas.microsoft.com/office/drawing/2014/main" id="{7A111372-4C3F-4451-8E0C-279387E868E2}"/>
            </a:ext>
          </a:extLst>
        </xdr:cNvPr>
        <xdr:cNvSpPr txBox="1">
          <a:spLocks noChangeArrowheads="1"/>
        </xdr:cNvSpPr>
      </xdr:nvSpPr>
      <xdr:spPr bwMode="auto">
        <a:xfrm>
          <a:off x="6768234"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1501" name="Text Box 16">
          <a:extLst>
            <a:ext uri="{FF2B5EF4-FFF2-40B4-BE49-F238E27FC236}">
              <a16:creationId xmlns:a16="http://schemas.microsoft.com/office/drawing/2014/main" id="{2EE27570-ADDA-434C-8368-599FA1317EC1}"/>
            </a:ext>
          </a:extLst>
        </xdr:cNvPr>
        <xdr:cNvSpPr txBox="1">
          <a:spLocks noChangeArrowheads="1"/>
        </xdr:cNvSpPr>
      </xdr:nvSpPr>
      <xdr:spPr bwMode="auto">
        <a:xfrm>
          <a:off x="9615343"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1502" name="Text Box 17">
          <a:extLst>
            <a:ext uri="{FF2B5EF4-FFF2-40B4-BE49-F238E27FC236}">
              <a16:creationId xmlns:a16="http://schemas.microsoft.com/office/drawing/2014/main" id="{2A64FB21-FE50-418C-A0E3-5985DE3CE6B7}"/>
            </a:ext>
          </a:extLst>
        </xdr:cNvPr>
        <xdr:cNvSpPr txBox="1">
          <a:spLocks noChangeArrowheads="1"/>
        </xdr:cNvSpPr>
      </xdr:nvSpPr>
      <xdr:spPr bwMode="auto">
        <a:xfrm>
          <a:off x="9615343"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1503" name="Text Box 18">
          <a:extLst>
            <a:ext uri="{FF2B5EF4-FFF2-40B4-BE49-F238E27FC236}">
              <a16:creationId xmlns:a16="http://schemas.microsoft.com/office/drawing/2014/main" id="{ED4A8E1A-9750-4D6B-B1CA-5AC60767FB78}"/>
            </a:ext>
          </a:extLst>
        </xdr:cNvPr>
        <xdr:cNvSpPr txBox="1">
          <a:spLocks noChangeArrowheads="1"/>
        </xdr:cNvSpPr>
      </xdr:nvSpPr>
      <xdr:spPr bwMode="auto">
        <a:xfrm>
          <a:off x="9615343"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1504" name="Text Box 19">
          <a:extLst>
            <a:ext uri="{FF2B5EF4-FFF2-40B4-BE49-F238E27FC236}">
              <a16:creationId xmlns:a16="http://schemas.microsoft.com/office/drawing/2014/main" id="{CE891067-0AAF-44DD-BCD6-4939304D1329}"/>
            </a:ext>
          </a:extLst>
        </xdr:cNvPr>
        <xdr:cNvSpPr txBox="1">
          <a:spLocks noChangeArrowheads="1"/>
        </xdr:cNvSpPr>
      </xdr:nvSpPr>
      <xdr:spPr bwMode="auto">
        <a:xfrm>
          <a:off x="9615343"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1505" name="Text Box 16">
          <a:extLst>
            <a:ext uri="{FF2B5EF4-FFF2-40B4-BE49-F238E27FC236}">
              <a16:creationId xmlns:a16="http://schemas.microsoft.com/office/drawing/2014/main" id="{AE8CA4B1-1867-49E0-A57D-7F00F10F504C}"/>
            </a:ext>
          </a:extLst>
        </xdr:cNvPr>
        <xdr:cNvSpPr txBox="1">
          <a:spLocks noChangeArrowheads="1"/>
        </xdr:cNvSpPr>
      </xdr:nvSpPr>
      <xdr:spPr bwMode="auto">
        <a:xfrm>
          <a:off x="9615343"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1506" name="Text Box 17">
          <a:extLst>
            <a:ext uri="{FF2B5EF4-FFF2-40B4-BE49-F238E27FC236}">
              <a16:creationId xmlns:a16="http://schemas.microsoft.com/office/drawing/2014/main" id="{C9A97496-BE18-4152-830A-8A5527339503}"/>
            </a:ext>
          </a:extLst>
        </xdr:cNvPr>
        <xdr:cNvSpPr txBox="1">
          <a:spLocks noChangeArrowheads="1"/>
        </xdr:cNvSpPr>
      </xdr:nvSpPr>
      <xdr:spPr bwMode="auto">
        <a:xfrm>
          <a:off x="9615343"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1507" name="Text Box 18">
          <a:extLst>
            <a:ext uri="{FF2B5EF4-FFF2-40B4-BE49-F238E27FC236}">
              <a16:creationId xmlns:a16="http://schemas.microsoft.com/office/drawing/2014/main" id="{C0775CE6-BB7C-428F-856C-B47912E87A16}"/>
            </a:ext>
          </a:extLst>
        </xdr:cNvPr>
        <xdr:cNvSpPr txBox="1">
          <a:spLocks noChangeArrowheads="1"/>
        </xdr:cNvSpPr>
      </xdr:nvSpPr>
      <xdr:spPr bwMode="auto">
        <a:xfrm>
          <a:off x="9615343"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1508" name="Text Box 19">
          <a:extLst>
            <a:ext uri="{FF2B5EF4-FFF2-40B4-BE49-F238E27FC236}">
              <a16:creationId xmlns:a16="http://schemas.microsoft.com/office/drawing/2014/main" id="{94FD981D-A315-4894-BD60-96343604DB2D}"/>
            </a:ext>
          </a:extLst>
        </xdr:cNvPr>
        <xdr:cNvSpPr txBox="1">
          <a:spLocks noChangeArrowheads="1"/>
        </xdr:cNvSpPr>
      </xdr:nvSpPr>
      <xdr:spPr bwMode="auto">
        <a:xfrm>
          <a:off x="9615343"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1509" name="Text Box 16">
          <a:extLst>
            <a:ext uri="{FF2B5EF4-FFF2-40B4-BE49-F238E27FC236}">
              <a16:creationId xmlns:a16="http://schemas.microsoft.com/office/drawing/2014/main" id="{B2CA7AAE-5640-4245-B37D-D9AFE1890E30}"/>
            </a:ext>
          </a:extLst>
        </xdr:cNvPr>
        <xdr:cNvSpPr txBox="1">
          <a:spLocks noChangeArrowheads="1"/>
        </xdr:cNvSpPr>
      </xdr:nvSpPr>
      <xdr:spPr bwMode="auto">
        <a:xfrm>
          <a:off x="3706091"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1510" name="Text Box 17">
          <a:extLst>
            <a:ext uri="{FF2B5EF4-FFF2-40B4-BE49-F238E27FC236}">
              <a16:creationId xmlns:a16="http://schemas.microsoft.com/office/drawing/2014/main" id="{98CA5E7A-D5F7-4A5B-B03C-9CDB128F43EF}"/>
            </a:ext>
          </a:extLst>
        </xdr:cNvPr>
        <xdr:cNvSpPr txBox="1">
          <a:spLocks noChangeArrowheads="1"/>
        </xdr:cNvSpPr>
      </xdr:nvSpPr>
      <xdr:spPr bwMode="auto">
        <a:xfrm>
          <a:off x="3706091"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1511" name="Text Box 18">
          <a:extLst>
            <a:ext uri="{FF2B5EF4-FFF2-40B4-BE49-F238E27FC236}">
              <a16:creationId xmlns:a16="http://schemas.microsoft.com/office/drawing/2014/main" id="{31A88C69-43AF-48E9-9143-6AE3494FC632}"/>
            </a:ext>
          </a:extLst>
        </xdr:cNvPr>
        <xdr:cNvSpPr txBox="1">
          <a:spLocks noChangeArrowheads="1"/>
        </xdr:cNvSpPr>
      </xdr:nvSpPr>
      <xdr:spPr bwMode="auto">
        <a:xfrm>
          <a:off x="3706091"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1512" name="Text Box 19">
          <a:extLst>
            <a:ext uri="{FF2B5EF4-FFF2-40B4-BE49-F238E27FC236}">
              <a16:creationId xmlns:a16="http://schemas.microsoft.com/office/drawing/2014/main" id="{7AF13AA3-EF0A-4F5D-ACA5-9AB8BA99F413}"/>
            </a:ext>
          </a:extLst>
        </xdr:cNvPr>
        <xdr:cNvSpPr txBox="1">
          <a:spLocks noChangeArrowheads="1"/>
        </xdr:cNvSpPr>
      </xdr:nvSpPr>
      <xdr:spPr bwMode="auto">
        <a:xfrm>
          <a:off x="3706091"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504825</xdr:rowOff>
    </xdr:from>
    <xdr:ext cx="95250" cy="448496"/>
    <xdr:sp macro="" textlink="">
      <xdr:nvSpPr>
        <xdr:cNvPr id="1513" name="Text Box 15">
          <a:extLst>
            <a:ext uri="{FF2B5EF4-FFF2-40B4-BE49-F238E27FC236}">
              <a16:creationId xmlns:a16="http://schemas.microsoft.com/office/drawing/2014/main" id="{A14F770B-D620-406A-B21D-E4C321B44781}"/>
            </a:ext>
          </a:extLst>
        </xdr:cNvPr>
        <xdr:cNvSpPr txBox="1">
          <a:spLocks noChangeArrowheads="1"/>
        </xdr:cNvSpPr>
      </xdr:nvSpPr>
      <xdr:spPr bwMode="auto">
        <a:xfrm>
          <a:off x="3706091" y="3794702"/>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1514" name="Text Box 16">
          <a:extLst>
            <a:ext uri="{FF2B5EF4-FFF2-40B4-BE49-F238E27FC236}">
              <a16:creationId xmlns:a16="http://schemas.microsoft.com/office/drawing/2014/main" id="{E43E8CC7-A98E-4E61-9116-A5B4659ED9D3}"/>
            </a:ext>
          </a:extLst>
        </xdr:cNvPr>
        <xdr:cNvSpPr txBox="1">
          <a:spLocks noChangeArrowheads="1"/>
        </xdr:cNvSpPr>
      </xdr:nvSpPr>
      <xdr:spPr bwMode="auto">
        <a:xfrm>
          <a:off x="6768234"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1515" name="Text Box 17">
          <a:extLst>
            <a:ext uri="{FF2B5EF4-FFF2-40B4-BE49-F238E27FC236}">
              <a16:creationId xmlns:a16="http://schemas.microsoft.com/office/drawing/2014/main" id="{4193BF55-423E-4A80-9595-A533EEEE6705}"/>
            </a:ext>
          </a:extLst>
        </xdr:cNvPr>
        <xdr:cNvSpPr txBox="1">
          <a:spLocks noChangeArrowheads="1"/>
        </xdr:cNvSpPr>
      </xdr:nvSpPr>
      <xdr:spPr bwMode="auto">
        <a:xfrm>
          <a:off x="6768234"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1516" name="Text Box 18">
          <a:extLst>
            <a:ext uri="{FF2B5EF4-FFF2-40B4-BE49-F238E27FC236}">
              <a16:creationId xmlns:a16="http://schemas.microsoft.com/office/drawing/2014/main" id="{CB8EC99E-B74C-45AB-82F9-5BC4290FA276}"/>
            </a:ext>
          </a:extLst>
        </xdr:cNvPr>
        <xdr:cNvSpPr txBox="1">
          <a:spLocks noChangeArrowheads="1"/>
        </xdr:cNvSpPr>
      </xdr:nvSpPr>
      <xdr:spPr bwMode="auto">
        <a:xfrm>
          <a:off x="6768234"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1517" name="Text Box 19">
          <a:extLst>
            <a:ext uri="{FF2B5EF4-FFF2-40B4-BE49-F238E27FC236}">
              <a16:creationId xmlns:a16="http://schemas.microsoft.com/office/drawing/2014/main" id="{4F9E109D-F330-4741-BBA4-0928762C092F}"/>
            </a:ext>
          </a:extLst>
        </xdr:cNvPr>
        <xdr:cNvSpPr txBox="1">
          <a:spLocks noChangeArrowheads="1"/>
        </xdr:cNvSpPr>
      </xdr:nvSpPr>
      <xdr:spPr bwMode="auto">
        <a:xfrm>
          <a:off x="6768234"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504825</xdr:rowOff>
    </xdr:from>
    <xdr:ext cx="95250" cy="442269"/>
    <xdr:sp macro="" textlink="">
      <xdr:nvSpPr>
        <xdr:cNvPr id="1518" name="Text Box 15">
          <a:extLst>
            <a:ext uri="{FF2B5EF4-FFF2-40B4-BE49-F238E27FC236}">
              <a16:creationId xmlns:a16="http://schemas.microsoft.com/office/drawing/2014/main" id="{91334606-1298-4078-BB55-AE050977BD83}"/>
            </a:ext>
          </a:extLst>
        </xdr:cNvPr>
        <xdr:cNvSpPr txBox="1">
          <a:spLocks noChangeArrowheads="1"/>
        </xdr:cNvSpPr>
      </xdr:nvSpPr>
      <xdr:spPr bwMode="auto">
        <a:xfrm>
          <a:off x="6768234" y="379470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0</xdr:rowOff>
    </xdr:from>
    <xdr:ext cx="95250" cy="171450"/>
    <xdr:sp macro="" textlink="">
      <xdr:nvSpPr>
        <xdr:cNvPr id="1519" name="Text Box 16">
          <a:extLst>
            <a:ext uri="{FF2B5EF4-FFF2-40B4-BE49-F238E27FC236}">
              <a16:creationId xmlns:a16="http://schemas.microsoft.com/office/drawing/2014/main" id="{ED611053-AA08-40BF-90F4-5DE12E56A604}"/>
            </a:ext>
          </a:extLst>
        </xdr:cNvPr>
        <xdr:cNvSpPr txBox="1">
          <a:spLocks noChangeArrowheads="1"/>
        </xdr:cNvSpPr>
      </xdr:nvSpPr>
      <xdr:spPr bwMode="auto">
        <a:xfrm>
          <a:off x="15690273"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0</xdr:rowOff>
    </xdr:from>
    <xdr:ext cx="95250" cy="171450"/>
    <xdr:sp macro="" textlink="">
      <xdr:nvSpPr>
        <xdr:cNvPr id="1520" name="Text Box 17">
          <a:extLst>
            <a:ext uri="{FF2B5EF4-FFF2-40B4-BE49-F238E27FC236}">
              <a16:creationId xmlns:a16="http://schemas.microsoft.com/office/drawing/2014/main" id="{B666A416-E08A-4134-AA44-8607C3C2B702}"/>
            </a:ext>
          </a:extLst>
        </xdr:cNvPr>
        <xdr:cNvSpPr txBox="1">
          <a:spLocks noChangeArrowheads="1"/>
        </xdr:cNvSpPr>
      </xdr:nvSpPr>
      <xdr:spPr bwMode="auto">
        <a:xfrm>
          <a:off x="15690273"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0</xdr:rowOff>
    </xdr:from>
    <xdr:ext cx="95250" cy="171450"/>
    <xdr:sp macro="" textlink="">
      <xdr:nvSpPr>
        <xdr:cNvPr id="1521" name="Text Box 18">
          <a:extLst>
            <a:ext uri="{FF2B5EF4-FFF2-40B4-BE49-F238E27FC236}">
              <a16:creationId xmlns:a16="http://schemas.microsoft.com/office/drawing/2014/main" id="{CA3C7053-4CF8-46F5-A633-7791F59F9FB5}"/>
            </a:ext>
          </a:extLst>
        </xdr:cNvPr>
        <xdr:cNvSpPr txBox="1">
          <a:spLocks noChangeArrowheads="1"/>
        </xdr:cNvSpPr>
      </xdr:nvSpPr>
      <xdr:spPr bwMode="auto">
        <a:xfrm>
          <a:off x="15690273"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0</xdr:rowOff>
    </xdr:from>
    <xdr:ext cx="95250" cy="171450"/>
    <xdr:sp macro="" textlink="">
      <xdr:nvSpPr>
        <xdr:cNvPr id="1522" name="Text Box 19">
          <a:extLst>
            <a:ext uri="{FF2B5EF4-FFF2-40B4-BE49-F238E27FC236}">
              <a16:creationId xmlns:a16="http://schemas.microsoft.com/office/drawing/2014/main" id="{6B657CBF-FE3D-4221-96B9-92AEB2502FE2}"/>
            </a:ext>
          </a:extLst>
        </xdr:cNvPr>
        <xdr:cNvSpPr txBox="1">
          <a:spLocks noChangeArrowheads="1"/>
        </xdr:cNvSpPr>
      </xdr:nvSpPr>
      <xdr:spPr bwMode="auto">
        <a:xfrm>
          <a:off x="15690273"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504825</xdr:rowOff>
    </xdr:from>
    <xdr:ext cx="95250" cy="442269"/>
    <xdr:sp macro="" textlink="">
      <xdr:nvSpPr>
        <xdr:cNvPr id="1523" name="Text Box 15">
          <a:extLst>
            <a:ext uri="{FF2B5EF4-FFF2-40B4-BE49-F238E27FC236}">
              <a16:creationId xmlns:a16="http://schemas.microsoft.com/office/drawing/2014/main" id="{1E39AE52-D574-4F46-BCCC-38B8B4FE2167}"/>
            </a:ext>
          </a:extLst>
        </xdr:cNvPr>
        <xdr:cNvSpPr txBox="1">
          <a:spLocks noChangeArrowheads="1"/>
        </xdr:cNvSpPr>
      </xdr:nvSpPr>
      <xdr:spPr bwMode="auto">
        <a:xfrm>
          <a:off x="15690273" y="379470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21</xdr:row>
      <xdr:rowOff>504825</xdr:rowOff>
    </xdr:from>
    <xdr:ext cx="95250" cy="444014"/>
    <xdr:sp macro="" textlink="">
      <xdr:nvSpPr>
        <xdr:cNvPr id="1524" name="Text Box 15">
          <a:extLst>
            <a:ext uri="{FF2B5EF4-FFF2-40B4-BE49-F238E27FC236}">
              <a16:creationId xmlns:a16="http://schemas.microsoft.com/office/drawing/2014/main" id="{E0CA6FD4-0D78-4DDC-8F37-A02CB4EFE356}"/>
            </a:ext>
          </a:extLst>
        </xdr:cNvPr>
        <xdr:cNvSpPr txBox="1">
          <a:spLocks noChangeArrowheads="1"/>
        </xdr:cNvSpPr>
      </xdr:nvSpPr>
      <xdr:spPr bwMode="auto">
        <a:xfrm>
          <a:off x="3706091" y="361517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1525" name="Text Box 16">
          <a:extLst>
            <a:ext uri="{FF2B5EF4-FFF2-40B4-BE49-F238E27FC236}">
              <a16:creationId xmlns:a16="http://schemas.microsoft.com/office/drawing/2014/main" id="{CB7347CF-46A4-4EA0-86CF-E749B1474A09}"/>
            </a:ext>
          </a:extLst>
        </xdr:cNvPr>
        <xdr:cNvSpPr txBox="1">
          <a:spLocks noChangeArrowheads="1"/>
        </xdr:cNvSpPr>
      </xdr:nvSpPr>
      <xdr:spPr bwMode="auto">
        <a:xfrm>
          <a:off x="3706091"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1526" name="Text Box 17">
          <a:extLst>
            <a:ext uri="{FF2B5EF4-FFF2-40B4-BE49-F238E27FC236}">
              <a16:creationId xmlns:a16="http://schemas.microsoft.com/office/drawing/2014/main" id="{B04D1E89-C9FC-4B0C-B454-DDE51CE7F460}"/>
            </a:ext>
          </a:extLst>
        </xdr:cNvPr>
        <xdr:cNvSpPr txBox="1">
          <a:spLocks noChangeArrowheads="1"/>
        </xdr:cNvSpPr>
      </xdr:nvSpPr>
      <xdr:spPr bwMode="auto">
        <a:xfrm>
          <a:off x="3706091"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1527" name="Text Box 18">
          <a:extLst>
            <a:ext uri="{FF2B5EF4-FFF2-40B4-BE49-F238E27FC236}">
              <a16:creationId xmlns:a16="http://schemas.microsoft.com/office/drawing/2014/main" id="{34BC1373-70A9-487A-9A6E-90D5525217DE}"/>
            </a:ext>
          </a:extLst>
        </xdr:cNvPr>
        <xdr:cNvSpPr txBox="1">
          <a:spLocks noChangeArrowheads="1"/>
        </xdr:cNvSpPr>
      </xdr:nvSpPr>
      <xdr:spPr bwMode="auto">
        <a:xfrm>
          <a:off x="3706091"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1528" name="Text Box 19">
          <a:extLst>
            <a:ext uri="{FF2B5EF4-FFF2-40B4-BE49-F238E27FC236}">
              <a16:creationId xmlns:a16="http://schemas.microsoft.com/office/drawing/2014/main" id="{B2033E01-0D95-47AF-8496-7D2D0BE59DDC}"/>
            </a:ext>
          </a:extLst>
        </xdr:cNvPr>
        <xdr:cNvSpPr txBox="1">
          <a:spLocks noChangeArrowheads="1"/>
        </xdr:cNvSpPr>
      </xdr:nvSpPr>
      <xdr:spPr bwMode="auto">
        <a:xfrm>
          <a:off x="3706091"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504825</xdr:rowOff>
    </xdr:from>
    <xdr:ext cx="95250" cy="213632"/>
    <xdr:sp macro="" textlink="">
      <xdr:nvSpPr>
        <xdr:cNvPr id="1529" name="Text Box 15">
          <a:extLst>
            <a:ext uri="{FF2B5EF4-FFF2-40B4-BE49-F238E27FC236}">
              <a16:creationId xmlns:a16="http://schemas.microsoft.com/office/drawing/2014/main" id="{10B42D6B-D56A-4331-8197-77898F7768D8}"/>
            </a:ext>
          </a:extLst>
        </xdr:cNvPr>
        <xdr:cNvSpPr txBox="1">
          <a:spLocks noChangeArrowheads="1"/>
        </xdr:cNvSpPr>
      </xdr:nvSpPr>
      <xdr:spPr bwMode="auto">
        <a:xfrm>
          <a:off x="3706091" y="379470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504825</xdr:rowOff>
    </xdr:from>
    <xdr:ext cx="95250" cy="444331"/>
    <xdr:sp macro="" textlink="">
      <xdr:nvSpPr>
        <xdr:cNvPr id="1530" name="Text Box 15">
          <a:extLst>
            <a:ext uri="{FF2B5EF4-FFF2-40B4-BE49-F238E27FC236}">
              <a16:creationId xmlns:a16="http://schemas.microsoft.com/office/drawing/2014/main" id="{5456CFC5-867F-47B6-B1D9-25D50930036C}"/>
            </a:ext>
          </a:extLst>
        </xdr:cNvPr>
        <xdr:cNvSpPr txBox="1">
          <a:spLocks noChangeArrowheads="1"/>
        </xdr:cNvSpPr>
      </xdr:nvSpPr>
      <xdr:spPr bwMode="auto">
        <a:xfrm>
          <a:off x="3706091" y="3794702"/>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21</xdr:row>
      <xdr:rowOff>504825</xdr:rowOff>
    </xdr:from>
    <xdr:ext cx="95250" cy="442269"/>
    <xdr:sp macro="" textlink="">
      <xdr:nvSpPr>
        <xdr:cNvPr id="1531" name="Text Box 15">
          <a:extLst>
            <a:ext uri="{FF2B5EF4-FFF2-40B4-BE49-F238E27FC236}">
              <a16:creationId xmlns:a16="http://schemas.microsoft.com/office/drawing/2014/main" id="{A49AA27D-F3D1-4692-BC27-0B006F64D720}"/>
            </a:ext>
          </a:extLst>
        </xdr:cNvPr>
        <xdr:cNvSpPr txBox="1">
          <a:spLocks noChangeArrowheads="1"/>
        </xdr:cNvSpPr>
      </xdr:nvSpPr>
      <xdr:spPr bwMode="auto">
        <a:xfrm>
          <a:off x="6768234" y="361517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1532" name="Text Box 16">
          <a:extLst>
            <a:ext uri="{FF2B5EF4-FFF2-40B4-BE49-F238E27FC236}">
              <a16:creationId xmlns:a16="http://schemas.microsoft.com/office/drawing/2014/main" id="{9598EBFC-D5D8-40BF-8BED-30C5F79DDB1C}"/>
            </a:ext>
          </a:extLst>
        </xdr:cNvPr>
        <xdr:cNvSpPr txBox="1">
          <a:spLocks noChangeArrowheads="1"/>
        </xdr:cNvSpPr>
      </xdr:nvSpPr>
      <xdr:spPr bwMode="auto">
        <a:xfrm>
          <a:off x="6768234"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1533" name="Text Box 17">
          <a:extLst>
            <a:ext uri="{FF2B5EF4-FFF2-40B4-BE49-F238E27FC236}">
              <a16:creationId xmlns:a16="http://schemas.microsoft.com/office/drawing/2014/main" id="{6AE8D304-7516-4742-9CD5-31A4FF0847C6}"/>
            </a:ext>
          </a:extLst>
        </xdr:cNvPr>
        <xdr:cNvSpPr txBox="1">
          <a:spLocks noChangeArrowheads="1"/>
        </xdr:cNvSpPr>
      </xdr:nvSpPr>
      <xdr:spPr bwMode="auto">
        <a:xfrm>
          <a:off x="6768234"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1534" name="Text Box 18">
          <a:extLst>
            <a:ext uri="{FF2B5EF4-FFF2-40B4-BE49-F238E27FC236}">
              <a16:creationId xmlns:a16="http://schemas.microsoft.com/office/drawing/2014/main" id="{34212A20-11FD-4880-AC36-ADA2CD25CCC0}"/>
            </a:ext>
          </a:extLst>
        </xdr:cNvPr>
        <xdr:cNvSpPr txBox="1">
          <a:spLocks noChangeArrowheads="1"/>
        </xdr:cNvSpPr>
      </xdr:nvSpPr>
      <xdr:spPr bwMode="auto">
        <a:xfrm>
          <a:off x="6768234"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504825</xdr:rowOff>
    </xdr:from>
    <xdr:ext cx="95250" cy="213632"/>
    <xdr:sp macro="" textlink="">
      <xdr:nvSpPr>
        <xdr:cNvPr id="1535" name="Text Box 15">
          <a:extLst>
            <a:ext uri="{FF2B5EF4-FFF2-40B4-BE49-F238E27FC236}">
              <a16:creationId xmlns:a16="http://schemas.microsoft.com/office/drawing/2014/main" id="{827D1593-1E4A-43F9-A6D8-B4D24F74E14C}"/>
            </a:ext>
          </a:extLst>
        </xdr:cNvPr>
        <xdr:cNvSpPr txBox="1">
          <a:spLocks noChangeArrowheads="1"/>
        </xdr:cNvSpPr>
      </xdr:nvSpPr>
      <xdr:spPr bwMode="auto">
        <a:xfrm>
          <a:off x="6768234" y="379470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1536" name="Text Box 16">
          <a:extLst>
            <a:ext uri="{FF2B5EF4-FFF2-40B4-BE49-F238E27FC236}">
              <a16:creationId xmlns:a16="http://schemas.microsoft.com/office/drawing/2014/main" id="{CA39D431-DC7D-4C04-8AB3-E83B00A8BFA8}"/>
            </a:ext>
          </a:extLst>
        </xdr:cNvPr>
        <xdr:cNvSpPr txBox="1">
          <a:spLocks noChangeArrowheads="1"/>
        </xdr:cNvSpPr>
      </xdr:nvSpPr>
      <xdr:spPr bwMode="auto">
        <a:xfrm>
          <a:off x="9615343"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1537" name="Text Box 17">
          <a:extLst>
            <a:ext uri="{FF2B5EF4-FFF2-40B4-BE49-F238E27FC236}">
              <a16:creationId xmlns:a16="http://schemas.microsoft.com/office/drawing/2014/main" id="{28DA5597-412A-4B1C-A197-4B43C3895AD6}"/>
            </a:ext>
          </a:extLst>
        </xdr:cNvPr>
        <xdr:cNvSpPr txBox="1">
          <a:spLocks noChangeArrowheads="1"/>
        </xdr:cNvSpPr>
      </xdr:nvSpPr>
      <xdr:spPr bwMode="auto">
        <a:xfrm>
          <a:off x="9615343"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1538" name="Text Box 18">
          <a:extLst>
            <a:ext uri="{FF2B5EF4-FFF2-40B4-BE49-F238E27FC236}">
              <a16:creationId xmlns:a16="http://schemas.microsoft.com/office/drawing/2014/main" id="{014CC820-A786-47F6-8982-DCE8080A5B76}"/>
            </a:ext>
          </a:extLst>
        </xdr:cNvPr>
        <xdr:cNvSpPr txBox="1">
          <a:spLocks noChangeArrowheads="1"/>
        </xdr:cNvSpPr>
      </xdr:nvSpPr>
      <xdr:spPr bwMode="auto">
        <a:xfrm>
          <a:off x="9615343"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1539" name="Text Box 19">
          <a:extLst>
            <a:ext uri="{FF2B5EF4-FFF2-40B4-BE49-F238E27FC236}">
              <a16:creationId xmlns:a16="http://schemas.microsoft.com/office/drawing/2014/main" id="{3A2D3AE6-0509-46C6-BF91-63CFBC13D458}"/>
            </a:ext>
          </a:extLst>
        </xdr:cNvPr>
        <xdr:cNvSpPr txBox="1">
          <a:spLocks noChangeArrowheads="1"/>
        </xdr:cNvSpPr>
      </xdr:nvSpPr>
      <xdr:spPr bwMode="auto">
        <a:xfrm>
          <a:off x="9615343"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1540" name="Text Box 16">
          <a:extLst>
            <a:ext uri="{FF2B5EF4-FFF2-40B4-BE49-F238E27FC236}">
              <a16:creationId xmlns:a16="http://schemas.microsoft.com/office/drawing/2014/main" id="{FD61AEC9-BE08-45D3-9394-60DD70D55B20}"/>
            </a:ext>
          </a:extLst>
        </xdr:cNvPr>
        <xdr:cNvSpPr txBox="1">
          <a:spLocks noChangeArrowheads="1"/>
        </xdr:cNvSpPr>
      </xdr:nvSpPr>
      <xdr:spPr bwMode="auto">
        <a:xfrm>
          <a:off x="9615343"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1541" name="Text Box 17">
          <a:extLst>
            <a:ext uri="{FF2B5EF4-FFF2-40B4-BE49-F238E27FC236}">
              <a16:creationId xmlns:a16="http://schemas.microsoft.com/office/drawing/2014/main" id="{3933EB9E-342C-46A8-9AB4-391D446830A6}"/>
            </a:ext>
          </a:extLst>
        </xdr:cNvPr>
        <xdr:cNvSpPr txBox="1">
          <a:spLocks noChangeArrowheads="1"/>
        </xdr:cNvSpPr>
      </xdr:nvSpPr>
      <xdr:spPr bwMode="auto">
        <a:xfrm>
          <a:off x="9615343"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1542" name="Text Box 18">
          <a:extLst>
            <a:ext uri="{FF2B5EF4-FFF2-40B4-BE49-F238E27FC236}">
              <a16:creationId xmlns:a16="http://schemas.microsoft.com/office/drawing/2014/main" id="{AF52F17D-9264-4352-B851-D02ED2879C01}"/>
            </a:ext>
          </a:extLst>
        </xdr:cNvPr>
        <xdr:cNvSpPr txBox="1">
          <a:spLocks noChangeArrowheads="1"/>
        </xdr:cNvSpPr>
      </xdr:nvSpPr>
      <xdr:spPr bwMode="auto">
        <a:xfrm>
          <a:off x="9615343"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1543" name="Text Box 19">
          <a:extLst>
            <a:ext uri="{FF2B5EF4-FFF2-40B4-BE49-F238E27FC236}">
              <a16:creationId xmlns:a16="http://schemas.microsoft.com/office/drawing/2014/main" id="{AED1A02B-0138-430B-8048-1767E785CBDB}"/>
            </a:ext>
          </a:extLst>
        </xdr:cNvPr>
        <xdr:cNvSpPr txBox="1">
          <a:spLocks noChangeArrowheads="1"/>
        </xdr:cNvSpPr>
      </xdr:nvSpPr>
      <xdr:spPr bwMode="auto">
        <a:xfrm>
          <a:off x="9615343"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1544" name="Text Box 16">
          <a:extLst>
            <a:ext uri="{FF2B5EF4-FFF2-40B4-BE49-F238E27FC236}">
              <a16:creationId xmlns:a16="http://schemas.microsoft.com/office/drawing/2014/main" id="{FE768798-1A75-47C0-A971-041099BD0CB3}"/>
            </a:ext>
          </a:extLst>
        </xdr:cNvPr>
        <xdr:cNvSpPr txBox="1">
          <a:spLocks noChangeArrowheads="1"/>
        </xdr:cNvSpPr>
      </xdr:nvSpPr>
      <xdr:spPr bwMode="auto">
        <a:xfrm>
          <a:off x="370609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1545" name="Text Box 17">
          <a:extLst>
            <a:ext uri="{FF2B5EF4-FFF2-40B4-BE49-F238E27FC236}">
              <a16:creationId xmlns:a16="http://schemas.microsoft.com/office/drawing/2014/main" id="{E11F6D05-6B7B-495F-931D-CD67892F0E12}"/>
            </a:ext>
          </a:extLst>
        </xdr:cNvPr>
        <xdr:cNvSpPr txBox="1">
          <a:spLocks noChangeArrowheads="1"/>
        </xdr:cNvSpPr>
      </xdr:nvSpPr>
      <xdr:spPr bwMode="auto">
        <a:xfrm>
          <a:off x="370609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1546" name="Text Box 18">
          <a:extLst>
            <a:ext uri="{FF2B5EF4-FFF2-40B4-BE49-F238E27FC236}">
              <a16:creationId xmlns:a16="http://schemas.microsoft.com/office/drawing/2014/main" id="{D951D338-D327-4A87-981C-94D812D84AD1}"/>
            </a:ext>
          </a:extLst>
        </xdr:cNvPr>
        <xdr:cNvSpPr txBox="1">
          <a:spLocks noChangeArrowheads="1"/>
        </xdr:cNvSpPr>
      </xdr:nvSpPr>
      <xdr:spPr bwMode="auto">
        <a:xfrm>
          <a:off x="370609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1547" name="Text Box 19">
          <a:extLst>
            <a:ext uri="{FF2B5EF4-FFF2-40B4-BE49-F238E27FC236}">
              <a16:creationId xmlns:a16="http://schemas.microsoft.com/office/drawing/2014/main" id="{93B3E3A1-53BE-4981-953E-BD54C9070F10}"/>
            </a:ext>
          </a:extLst>
        </xdr:cNvPr>
        <xdr:cNvSpPr txBox="1">
          <a:spLocks noChangeArrowheads="1"/>
        </xdr:cNvSpPr>
      </xdr:nvSpPr>
      <xdr:spPr bwMode="auto">
        <a:xfrm>
          <a:off x="370609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1548" name="Text Box 16">
          <a:extLst>
            <a:ext uri="{FF2B5EF4-FFF2-40B4-BE49-F238E27FC236}">
              <a16:creationId xmlns:a16="http://schemas.microsoft.com/office/drawing/2014/main" id="{4125C643-D169-4369-8B03-73D989AD39E5}"/>
            </a:ext>
          </a:extLst>
        </xdr:cNvPr>
        <xdr:cNvSpPr txBox="1">
          <a:spLocks noChangeArrowheads="1"/>
        </xdr:cNvSpPr>
      </xdr:nvSpPr>
      <xdr:spPr bwMode="auto">
        <a:xfrm>
          <a:off x="676823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1549" name="Text Box 17">
          <a:extLst>
            <a:ext uri="{FF2B5EF4-FFF2-40B4-BE49-F238E27FC236}">
              <a16:creationId xmlns:a16="http://schemas.microsoft.com/office/drawing/2014/main" id="{38B11184-D6CE-48D5-8DC2-D766BEFB11EE}"/>
            </a:ext>
          </a:extLst>
        </xdr:cNvPr>
        <xdr:cNvSpPr txBox="1">
          <a:spLocks noChangeArrowheads="1"/>
        </xdr:cNvSpPr>
      </xdr:nvSpPr>
      <xdr:spPr bwMode="auto">
        <a:xfrm>
          <a:off x="676823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1550" name="Text Box 18">
          <a:extLst>
            <a:ext uri="{FF2B5EF4-FFF2-40B4-BE49-F238E27FC236}">
              <a16:creationId xmlns:a16="http://schemas.microsoft.com/office/drawing/2014/main" id="{C7875718-6AB7-44A3-B454-E835749A5962}"/>
            </a:ext>
          </a:extLst>
        </xdr:cNvPr>
        <xdr:cNvSpPr txBox="1">
          <a:spLocks noChangeArrowheads="1"/>
        </xdr:cNvSpPr>
      </xdr:nvSpPr>
      <xdr:spPr bwMode="auto">
        <a:xfrm>
          <a:off x="676823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1551" name="Text Box 19">
          <a:extLst>
            <a:ext uri="{FF2B5EF4-FFF2-40B4-BE49-F238E27FC236}">
              <a16:creationId xmlns:a16="http://schemas.microsoft.com/office/drawing/2014/main" id="{FDC757AA-7267-409D-88B6-0F5A4B1FE92F}"/>
            </a:ext>
          </a:extLst>
        </xdr:cNvPr>
        <xdr:cNvSpPr txBox="1">
          <a:spLocks noChangeArrowheads="1"/>
        </xdr:cNvSpPr>
      </xdr:nvSpPr>
      <xdr:spPr bwMode="auto">
        <a:xfrm>
          <a:off x="676823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1552" name="Text Box 16">
          <a:extLst>
            <a:ext uri="{FF2B5EF4-FFF2-40B4-BE49-F238E27FC236}">
              <a16:creationId xmlns:a16="http://schemas.microsoft.com/office/drawing/2014/main" id="{12DDE240-63A3-4E15-9DB8-C868C8420659}"/>
            </a:ext>
          </a:extLst>
        </xdr:cNvPr>
        <xdr:cNvSpPr txBox="1">
          <a:spLocks noChangeArrowheads="1"/>
        </xdr:cNvSpPr>
      </xdr:nvSpPr>
      <xdr:spPr bwMode="auto">
        <a:xfrm>
          <a:off x="15690273"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1553" name="Text Box 17">
          <a:extLst>
            <a:ext uri="{FF2B5EF4-FFF2-40B4-BE49-F238E27FC236}">
              <a16:creationId xmlns:a16="http://schemas.microsoft.com/office/drawing/2014/main" id="{E14E1608-7D17-4337-B1F1-B7E2C2682453}"/>
            </a:ext>
          </a:extLst>
        </xdr:cNvPr>
        <xdr:cNvSpPr txBox="1">
          <a:spLocks noChangeArrowheads="1"/>
        </xdr:cNvSpPr>
      </xdr:nvSpPr>
      <xdr:spPr bwMode="auto">
        <a:xfrm>
          <a:off x="15690273"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1554" name="Text Box 18">
          <a:extLst>
            <a:ext uri="{FF2B5EF4-FFF2-40B4-BE49-F238E27FC236}">
              <a16:creationId xmlns:a16="http://schemas.microsoft.com/office/drawing/2014/main" id="{BF4B87C2-50A9-4256-9F03-D2B4AFFCA22D}"/>
            </a:ext>
          </a:extLst>
        </xdr:cNvPr>
        <xdr:cNvSpPr txBox="1">
          <a:spLocks noChangeArrowheads="1"/>
        </xdr:cNvSpPr>
      </xdr:nvSpPr>
      <xdr:spPr bwMode="auto">
        <a:xfrm>
          <a:off x="15690273"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1555" name="Text Box 19">
          <a:extLst>
            <a:ext uri="{FF2B5EF4-FFF2-40B4-BE49-F238E27FC236}">
              <a16:creationId xmlns:a16="http://schemas.microsoft.com/office/drawing/2014/main" id="{2EA7D1CE-DA5B-412B-9381-959C5231C000}"/>
            </a:ext>
          </a:extLst>
        </xdr:cNvPr>
        <xdr:cNvSpPr txBox="1">
          <a:spLocks noChangeArrowheads="1"/>
        </xdr:cNvSpPr>
      </xdr:nvSpPr>
      <xdr:spPr bwMode="auto">
        <a:xfrm>
          <a:off x="15690273"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25</xdr:row>
      <xdr:rowOff>504825</xdr:rowOff>
    </xdr:from>
    <xdr:ext cx="95250" cy="444014"/>
    <xdr:sp macro="" textlink="">
      <xdr:nvSpPr>
        <xdr:cNvPr id="1556" name="Text Box 15">
          <a:extLst>
            <a:ext uri="{FF2B5EF4-FFF2-40B4-BE49-F238E27FC236}">
              <a16:creationId xmlns:a16="http://schemas.microsoft.com/office/drawing/2014/main" id="{0D77432B-24BD-4397-B41A-7D17DC4BBDC3}"/>
            </a:ext>
          </a:extLst>
        </xdr:cNvPr>
        <xdr:cNvSpPr txBox="1">
          <a:spLocks noChangeArrowheads="1"/>
        </xdr:cNvSpPr>
      </xdr:nvSpPr>
      <xdr:spPr bwMode="auto">
        <a:xfrm>
          <a:off x="3706091" y="4146261"/>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1557" name="Text Box 16">
          <a:extLst>
            <a:ext uri="{FF2B5EF4-FFF2-40B4-BE49-F238E27FC236}">
              <a16:creationId xmlns:a16="http://schemas.microsoft.com/office/drawing/2014/main" id="{B4B468B0-9F52-46A6-BA3D-4B3342010BC2}"/>
            </a:ext>
          </a:extLst>
        </xdr:cNvPr>
        <xdr:cNvSpPr txBox="1">
          <a:spLocks noChangeArrowheads="1"/>
        </xdr:cNvSpPr>
      </xdr:nvSpPr>
      <xdr:spPr bwMode="auto">
        <a:xfrm>
          <a:off x="370609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1558" name="Text Box 17">
          <a:extLst>
            <a:ext uri="{FF2B5EF4-FFF2-40B4-BE49-F238E27FC236}">
              <a16:creationId xmlns:a16="http://schemas.microsoft.com/office/drawing/2014/main" id="{F01B3B25-931A-4D9D-9C81-97D2F2148A8A}"/>
            </a:ext>
          </a:extLst>
        </xdr:cNvPr>
        <xdr:cNvSpPr txBox="1">
          <a:spLocks noChangeArrowheads="1"/>
        </xdr:cNvSpPr>
      </xdr:nvSpPr>
      <xdr:spPr bwMode="auto">
        <a:xfrm>
          <a:off x="370609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1559" name="Text Box 18">
          <a:extLst>
            <a:ext uri="{FF2B5EF4-FFF2-40B4-BE49-F238E27FC236}">
              <a16:creationId xmlns:a16="http://schemas.microsoft.com/office/drawing/2014/main" id="{4753B3BB-3CD2-423E-9EA6-A16D857B5E57}"/>
            </a:ext>
          </a:extLst>
        </xdr:cNvPr>
        <xdr:cNvSpPr txBox="1">
          <a:spLocks noChangeArrowheads="1"/>
        </xdr:cNvSpPr>
      </xdr:nvSpPr>
      <xdr:spPr bwMode="auto">
        <a:xfrm>
          <a:off x="370609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1560" name="Text Box 19">
          <a:extLst>
            <a:ext uri="{FF2B5EF4-FFF2-40B4-BE49-F238E27FC236}">
              <a16:creationId xmlns:a16="http://schemas.microsoft.com/office/drawing/2014/main" id="{06CB2CD5-4D79-499B-A3AF-AAC6AA8408A3}"/>
            </a:ext>
          </a:extLst>
        </xdr:cNvPr>
        <xdr:cNvSpPr txBox="1">
          <a:spLocks noChangeArrowheads="1"/>
        </xdr:cNvSpPr>
      </xdr:nvSpPr>
      <xdr:spPr bwMode="auto">
        <a:xfrm>
          <a:off x="370609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25</xdr:row>
      <xdr:rowOff>504825</xdr:rowOff>
    </xdr:from>
    <xdr:ext cx="95250" cy="442269"/>
    <xdr:sp macro="" textlink="">
      <xdr:nvSpPr>
        <xdr:cNvPr id="1561" name="Text Box 15">
          <a:extLst>
            <a:ext uri="{FF2B5EF4-FFF2-40B4-BE49-F238E27FC236}">
              <a16:creationId xmlns:a16="http://schemas.microsoft.com/office/drawing/2014/main" id="{46CAB5E6-1473-4108-9ADC-3C9A7154BF64}"/>
            </a:ext>
          </a:extLst>
        </xdr:cNvPr>
        <xdr:cNvSpPr txBox="1">
          <a:spLocks noChangeArrowheads="1"/>
        </xdr:cNvSpPr>
      </xdr:nvSpPr>
      <xdr:spPr bwMode="auto">
        <a:xfrm>
          <a:off x="6768234" y="414626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1562" name="Text Box 16">
          <a:extLst>
            <a:ext uri="{FF2B5EF4-FFF2-40B4-BE49-F238E27FC236}">
              <a16:creationId xmlns:a16="http://schemas.microsoft.com/office/drawing/2014/main" id="{457AB3BF-5D27-4DBD-BEE9-F5C5E5F8F662}"/>
            </a:ext>
          </a:extLst>
        </xdr:cNvPr>
        <xdr:cNvSpPr txBox="1">
          <a:spLocks noChangeArrowheads="1"/>
        </xdr:cNvSpPr>
      </xdr:nvSpPr>
      <xdr:spPr bwMode="auto">
        <a:xfrm>
          <a:off x="676823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1563" name="Text Box 17">
          <a:extLst>
            <a:ext uri="{FF2B5EF4-FFF2-40B4-BE49-F238E27FC236}">
              <a16:creationId xmlns:a16="http://schemas.microsoft.com/office/drawing/2014/main" id="{12EE7C86-EBC5-4493-95C0-5B6F3992AD38}"/>
            </a:ext>
          </a:extLst>
        </xdr:cNvPr>
        <xdr:cNvSpPr txBox="1">
          <a:spLocks noChangeArrowheads="1"/>
        </xdr:cNvSpPr>
      </xdr:nvSpPr>
      <xdr:spPr bwMode="auto">
        <a:xfrm>
          <a:off x="676823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1564" name="Text Box 18">
          <a:extLst>
            <a:ext uri="{FF2B5EF4-FFF2-40B4-BE49-F238E27FC236}">
              <a16:creationId xmlns:a16="http://schemas.microsoft.com/office/drawing/2014/main" id="{61613A39-1DAE-4B49-9DFD-5C9253D8A141}"/>
            </a:ext>
          </a:extLst>
        </xdr:cNvPr>
        <xdr:cNvSpPr txBox="1">
          <a:spLocks noChangeArrowheads="1"/>
        </xdr:cNvSpPr>
      </xdr:nvSpPr>
      <xdr:spPr bwMode="auto">
        <a:xfrm>
          <a:off x="676823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1565" name="Text Box 16">
          <a:extLst>
            <a:ext uri="{FF2B5EF4-FFF2-40B4-BE49-F238E27FC236}">
              <a16:creationId xmlns:a16="http://schemas.microsoft.com/office/drawing/2014/main" id="{B09074E0-1B62-4A61-8D28-80B3E620EB10}"/>
            </a:ext>
          </a:extLst>
        </xdr:cNvPr>
        <xdr:cNvSpPr txBox="1">
          <a:spLocks noChangeArrowheads="1"/>
        </xdr:cNvSpPr>
      </xdr:nvSpPr>
      <xdr:spPr bwMode="auto">
        <a:xfrm>
          <a:off x="9615343"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1566" name="Text Box 17">
          <a:extLst>
            <a:ext uri="{FF2B5EF4-FFF2-40B4-BE49-F238E27FC236}">
              <a16:creationId xmlns:a16="http://schemas.microsoft.com/office/drawing/2014/main" id="{4027B645-8E7A-492D-A347-9C835B226CFC}"/>
            </a:ext>
          </a:extLst>
        </xdr:cNvPr>
        <xdr:cNvSpPr txBox="1">
          <a:spLocks noChangeArrowheads="1"/>
        </xdr:cNvSpPr>
      </xdr:nvSpPr>
      <xdr:spPr bwMode="auto">
        <a:xfrm>
          <a:off x="9615343"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1567" name="Text Box 18">
          <a:extLst>
            <a:ext uri="{FF2B5EF4-FFF2-40B4-BE49-F238E27FC236}">
              <a16:creationId xmlns:a16="http://schemas.microsoft.com/office/drawing/2014/main" id="{D44228D8-26C4-4FC2-874E-79B3EDF2BB10}"/>
            </a:ext>
          </a:extLst>
        </xdr:cNvPr>
        <xdr:cNvSpPr txBox="1">
          <a:spLocks noChangeArrowheads="1"/>
        </xdr:cNvSpPr>
      </xdr:nvSpPr>
      <xdr:spPr bwMode="auto">
        <a:xfrm>
          <a:off x="9615343"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1568" name="Text Box 19">
          <a:extLst>
            <a:ext uri="{FF2B5EF4-FFF2-40B4-BE49-F238E27FC236}">
              <a16:creationId xmlns:a16="http://schemas.microsoft.com/office/drawing/2014/main" id="{4281097B-CE1F-4EAE-8618-8F57171D1366}"/>
            </a:ext>
          </a:extLst>
        </xdr:cNvPr>
        <xdr:cNvSpPr txBox="1">
          <a:spLocks noChangeArrowheads="1"/>
        </xdr:cNvSpPr>
      </xdr:nvSpPr>
      <xdr:spPr bwMode="auto">
        <a:xfrm>
          <a:off x="9615343"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1569" name="Text Box 16">
          <a:extLst>
            <a:ext uri="{FF2B5EF4-FFF2-40B4-BE49-F238E27FC236}">
              <a16:creationId xmlns:a16="http://schemas.microsoft.com/office/drawing/2014/main" id="{5C0200A8-9C10-44FC-B638-953AA25599CF}"/>
            </a:ext>
          </a:extLst>
        </xdr:cNvPr>
        <xdr:cNvSpPr txBox="1">
          <a:spLocks noChangeArrowheads="1"/>
        </xdr:cNvSpPr>
      </xdr:nvSpPr>
      <xdr:spPr bwMode="auto">
        <a:xfrm>
          <a:off x="9615343"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1570" name="Text Box 17">
          <a:extLst>
            <a:ext uri="{FF2B5EF4-FFF2-40B4-BE49-F238E27FC236}">
              <a16:creationId xmlns:a16="http://schemas.microsoft.com/office/drawing/2014/main" id="{BD588144-5027-46E8-8783-66D0DCC7A667}"/>
            </a:ext>
          </a:extLst>
        </xdr:cNvPr>
        <xdr:cNvSpPr txBox="1">
          <a:spLocks noChangeArrowheads="1"/>
        </xdr:cNvSpPr>
      </xdr:nvSpPr>
      <xdr:spPr bwMode="auto">
        <a:xfrm>
          <a:off x="9615343"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1571" name="Text Box 18">
          <a:extLst>
            <a:ext uri="{FF2B5EF4-FFF2-40B4-BE49-F238E27FC236}">
              <a16:creationId xmlns:a16="http://schemas.microsoft.com/office/drawing/2014/main" id="{78931F9B-6984-4CEB-BE78-C621405813ED}"/>
            </a:ext>
          </a:extLst>
        </xdr:cNvPr>
        <xdr:cNvSpPr txBox="1">
          <a:spLocks noChangeArrowheads="1"/>
        </xdr:cNvSpPr>
      </xdr:nvSpPr>
      <xdr:spPr bwMode="auto">
        <a:xfrm>
          <a:off x="9615343"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1572" name="Text Box 19">
          <a:extLst>
            <a:ext uri="{FF2B5EF4-FFF2-40B4-BE49-F238E27FC236}">
              <a16:creationId xmlns:a16="http://schemas.microsoft.com/office/drawing/2014/main" id="{8E62D781-6342-4F58-BAF1-42FB840B6DBF}"/>
            </a:ext>
          </a:extLst>
        </xdr:cNvPr>
        <xdr:cNvSpPr txBox="1">
          <a:spLocks noChangeArrowheads="1"/>
        </xdr:cNvSpPr>
      </xdr:nvSpPr>
      <xdr:spPr bwMode="auto">
        <a:xfrm>
          <a:off x="9615343"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504825</xdr:rowOff>
    </xdr:from>
    <xdr:ext cx="95250" cy="448496"/>
    <xdr:sp macro="" textlink="">
      <xdr:nvSpPr>
        <xdr:cNvPr id="1573" name="Text Box 15">
          <a:extLst>
            <a:ext uri="{FF2B5EF4-FFF2-40B4-BE49-F238E27FC236}">
              <a16:creationId xmlns:a16="http://schemas.microsoft.com/office/drawing/2014/main" id="{9A730AA6-B09C-4931-B5D7-9B4E48762E3B}"/>
            </a:ext>
          </a:extLst>
        </xdr:cNvPr>
        <xdr:cNvSpPr txBox="1">
          <a:spLocks noChangeArrowheads="1"/>
        </xdr:cNvSpPr>
      </xdr:nvSpPr>
      <xdr:spPr bwMode="auto">
        <a:xfrm>
          <a:off x="3706091" y="4325793"/>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504825</xdr:rowOff>
    </xdr:from>
    <xdr:ext cx="95250" cy="442269"/>
    <xdr:sp macro="" textlink="">
      <xdr:nvSpPr>
        <xdr:cNvPr id="1574" name="Text Box 15">
          <a:extLst>
            <a:ext uri="{FF2B5EF4-FFF2-40B4-BE49-F238E27FC236}">
              <a16:creationId xmlns:a16="http://schemas.microsoft.com/office/drawing/2014/main" id="{66857527-B58D-4282-8AE1-A6B32C694DC1}"/>
            </a:ext>
          </a:extLst>
        </xdr:cNvPr>
        <xdr:cNvSpPr txBox="1">
          <a:spLocks noChangeArrowheads="1"/>
        </xdr:cNvSpPr>
      </xdr:nvSpPr>
      <xdr:spPr bwMode="auto">
        <a:xfrm>
          <a:off x="6768234" y="432579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504825</xdr:rowOff>
    </xdr:from>
    <xdr:ext cx="95250" cy="442269"/>
    <xdr:sp macro="" textlink="">
      <xdr:nvSpPr>
        <xdr:cNvPr id="1575" name="Text Box 15">
          <a:extLst>
            <a:ext uri="{FF2B5EF4-FFF2-40B4-BE49-F238E27FC236}">
              <a16:creationId xmlns:a16="http://schemas.microsoft.com/office/drawing/2014/main" id="{121D662A-258A-4E21-9FC5-E40A33C31DFD}"/>
            </a:ext>
          </a:extLst>
        </xdr:cNvPr>
        <xdr:cNvSpPr txBox="1">
          <a:spLocks noChangeArrowheads="1"/>
        </xdr:cNvSpPr>
      </xdr:nvSpPr>
      <xdr:spPr bwMode="auto">
        <a:xfrm>
          <a:off x="15690273" y="432579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504825</xdr:rowOff>
    </xdr:from>
    <xdr:ext cx="95250" cy="213632"/>
    <xdr:sp macro="" textlink="">
      <xdr:nvSpPr>
        <xdr:cNvPr id="1576" name="Text Box 15">
          <a:extLst>
            <a:ext uri="{FF2B5EF4-FFF2-40B4-BE49-F238E27FC236}">
              <a16:creationId xmlns:a16="http://schemas.microsoft.com/office/drawing/2014/main" id="{FBEF3D98-BE6A-4C4C-ACFF-C85E56268F50}"/>
            </a:ext>
          </a:extLst>
        </xdr:cNvPr>
        <xdr:cNvSpPr txBox="1">
          <a:spLocks noChangeArrowheads="1"/>
        </xdr:cNvSpPr>
      </xdr:nvSpPr>
      <xdr:spPr bwMode="auto">
        <a:xfrm>
          <a:off x="3706091" y="432579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504825</xdr:rowOff>
    </xdr:from>
    <xdr:ext cx="95250" cy="444331"/>
    <xdr:sp macro="" textlink="">
      <xdr:nvSpPr>
        <xdr:cNvPr id="1577" name="Text Box 15">
          <a:extLst>
            <a:ext uri="{FF2B5EF4-FFF2-40B4-BE49-F238E27FC236}">
              <a16:creationId xmlns:a16="http://schemas.microsoft.com/office/drawing/2014/main" id="{FF2D76C3-87AB-460D-AC91-4C25E407BED3}"/>
            </a:ext>
          </a:extLst>
        </xdr:cNvPr>
        <xdr:cNvSpPr txBox="1">
          <a:spLocks noChangeArrowheads="1"/>
        </xdr:cNvSpPr>
      </xdr:nvSpPr>
      <xdr:spPr bwMode="auto">
        <a:xfrm>
          <a:off x="3706091" y="4325793"/>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504825</xdr:rowOff>
    </xdr:from>
    <xdr:ext cx="95250" cy="213632"/>
    <xdr:sp macro="" textlink="">
      <xdr:nvSpPr>
        <xdr:cNvPr id="1578" name="Text Box 15">
          <a:extLst>
            <a:ext uri="{FF2B5EF4-FFF2-40B4-BE49-F238E27FC236}">
              <a16:creationId xmlns:a16="http://schemas.microsoft.com/office/drawing/2014/main" id="{80868FC0-3E98-46DC-88EB-E975E747B3AD}"/>
            </a:ext>
          </a:extLst>
        </xdr:cNvPr>
        <xdr:cNvSpPr txBox="1">
          <a:spLocks noChangeArrowheads="1"/>
        </xdr:cNvSpPr>
      </xdr:nvSpPr>
      <xdr:spPr bwMode="auto">
        <a:xfrm>
          <a:off x="6768234" y="432579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1579" name="Text Box 16">
          <a:extLst>
            <a:ext uri="{FF2B5EF4-FFF2-40B4-BE49-F238E27FC236}">
              <a16:creationId xmlns:a16="http://schemas.microsoft.com/office/drawing/2014/main" id="{7592F477-4C97-414A-A590-635B1A3AFE97}"/>
            </a:ext>
          </a:extLst>
        </xdr:cNvPr>
        <xdr:cNvSpPr txBox="1">
          <a:spLocks noChangeArrowheads="1"/>
        </xdr:cNvSpPr>
      </xdr:nvSpPr>
      <xdr:spPr bwMode="auto">
        <a:xfrm>
          <a:off x="3706091"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1580" name="Text Box 17">
          <a:extLst>
            <a:ext uri="{FF2B5EF4-FFF2-40B4-BE49-F238E27FC236}">
              <a16:creationId xmlns:a16="http://schemas.microsoft.com/office/drawing/2014/main" id="{D01B1E0C-8F64-4881-AFA0-1B4D7E1E41B1}"/>
            </a:ext>
          </a:extLst>
        </xdr:cNvPr>
        <xdr:cNvSpPr txBox="1">
          <a:spLocks noChangeArrowheads="1"/>
        </xdr:cNvSpPr>
      </xdr:nvSpPr>
      <xdr:spPr bwMode="auto">
        <a:xfrm>
          <a:off x="3706091"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1581" name="Text Box 18">
          <a:extLst>
            <a:ext uri="{FF2B5EF4-FFF2-40B4-BE49-F238E27FC236}">
              <a16:creationId xmlns:a16="http://schemas.microsoft.com/office/drawing/2014/main" id="{1C2A6337-B65E-47BD-BC94-02E92A7D8C95}"/>
            </a:ext>
          </a:extLst>
        </xdr:cNvPr>
        <xdr:cNvSpPr txBox="1">
          <a:spLocks noChangeArrowheads="1"/>
        </xdr:cNvSpPr>
      </xdr:nvSpPr>
      <xdr:spPr bwMode="auto">
        <a:xfrm>
          <a:off x="3706091"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1582" name="Text Box 19">
          <a:extLst>
            <a:ext uri="{FF2B5EF4-FFF2-40B4-BE49-F238E27FC236}">
              <a16:creationId xmlns:a16="http://schemas.microsoft.com/office/drawing/2014/main" id="{26620325-AFEB-4C14-8081-3CF1FD64AF86}"/>
            </a:ext>
          </a:extLst>
        </xdr:cNvPr>
        <xdr:cNvSpPr txBox="1">
          <a:spLocks noChangeArrowheads="1"/>
        </xdr:cNvSpPr>
      </xdr:nvSpPr>
      <xdr:spPr bwMode="auto">
        <a:xfrm>
          <a:off x="3706091"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1583" name="Text Box 16">
          <a:extLst>
            <a:ext uri="{FF2B5EF4-FFF2-40B4-BE49-F238E27FC236}">
              <a16:creationId xmlns:a16="http://schemas.microsoft.com/office/drawing/2014/main" id="{AA87B871-F505-4134-B599-51106FE5BD56}"/>
            </a:ext>
          </a:extLst>
        </xdr:cNvPr>
        <xdr:cNvSpPr txBox="1">
          <a:spLocks noChangeArrowheads="1"/>
        </xdr:cNvSpPr>
      </xdr:nvSpPr>
      <xdr:spPr bwMode="auto">
        <a:xfrm>
          <a:off x="6768234"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1584" name="Text Box 17">
          <a:extLst>
            <a:ext uri="{FF2B5EF4-FFF2-40B4-BE49-F238E27FC236}">
              <a16:creationId xmlns:a16="http://schemas.microsoft.com/office/drawing/2014/main" id="{6BF17569-B708-4124-9254-FC0A2735BC5C}"/>
            </a:ext>
          </a:extLst>
        </xdr:cNvPr>
        <xdr:cNvSpPr txBox="1">
          <a:spLocks noChangeArrowheads="1"/>
        </xdr:cNvSpPr>
      </xdr:nvSpPr>
      <xdr:spPr bwMode="auto">
        <a:xfrm>
          <a:off x="6768234"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1585" name="Text Box 18">
          <a:extLst>
            <a:ext uri="{FF2B5EF4-FFF2-40B4-BE49-F238E27FC236}">
              <a16:creationId xmlns:a16="http://schemas.microsoft.com/office/drawing/2014/main" id="{E90EC142-046D-4C55-8A88-3EFD222516B7}"/>
            </a:ext>
          </a:extLst>
        </xdr:cNvPr>
        <xdr:cNvSpPr txBox="1">
          <a:spLocks noChangeArrowheads="1"/>
        </xdr:cNvSpPr>
      </xdr:nvSpPr>
      <xdr:spPr bwMode="auto">
        <a:xfrm>
          <a:off x="6768234"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1586" name="Text Box 19">
          <a:extLst>
            <a:ext uri="{FF2B5EF4-FFF2-40B4-BE49-F238E27FC236}">
              <a16:creationId xmlns:a16="http://schemas.microsoft.com/office/drawing/2014/main" id="{1A3DDC16-72C3-40DB-BA8A-6EEA428914F4}"/>
            </a:ext>
          </a:extLst>
        </xdr:cNvPr>
        <xdr:cNvSpPr txBox="1">
          <a:spLocks noChangeArrowheads="1"/>
        </xdr:cNvSpPr>
      </xdr:nvSpPr>
      <xdr:spPr bwMode="auto">
        <a:xfrm>
          <a:off x="6768234"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30</xdr:row>
      <xdr:rowOff>0</xdr:rowOff>
    </xdr:from>
    <xdr:ext cx="95250" cy="171450"/>
    <xdr:sp macro="" textlink="">
      <xdr:nvSpPr>
        <xdr:cNvPr id="1587" name="Text Box 16">
          <a:extLst>
            <a:ext uri="{FF2B5EF4-FFF2-40B4-BE49-F238E27FC236}">
              <a16:creationId xmlns:a16="http://schemas.microsoft.com/office/drawing/2014/main" id="{E27F9379-264B-4277-87B1-BAE005AC6595}"/>
            </a:ext>
          </a:extLst>
        </xdr:cNvPr>
        <xdr:cNvSpPr txBox="1">
          <a:spLocks noChangeArrowheads="1"/>
        </xdr:cNvSpPr>
      </xdr:nvSpPr>
      <xdr:spPr bwMode="auto">
        <a:xfrm>
          <a:off x="15690273"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30</xdr:row>
      <xdr:rowOff>0</xdr:rowOff>
    </xdr:from>
    <xdr:ext cx="95250" cy="171450"/>
    <xdr:sp macro="" textlink="">
      <xdr:nvSpPr>
        <xdr:cNvPr id="1588" name="Text Box 17">
          <a:extLst>
            <a:ext uri="{FF2B5EF4-FFF2-40B4-BE49-F238E27FC236}">
              <a16:creationId xmlns:a16="http://schemas.microsoft.com/office/drawing/2014/main" id="{B77FBF61-049B-4BAE-8398-3A47138B4909}"/>
            </a:ext>
          </a:extLst>
        </xdr:cNvPr>
        <xdr:cNvSpPr txBox="1">
          <a:spLocks noChangeArrowheads="1"/>
        </xdr:cNvSpPr>
      </xdr:nvSpPr>
      <xdr:spPr bwMode="auto">
        <a:xfrm>
          <a:off x="15690273"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30</xdr:row>
      <xdr:rowOff>0</xdr:rowOff>
    </xdr:from>
    <xdr:ext cx="95250" cy="171450"/>
    <xdr:sp macro="" textlink="">
      <xdr:nvSpPr>
        <xdr:cNvPr id="1589" name="Text Box 18">
          <a:extLst>
            <a:ext uri="{FF2B5EF4-FFF2-40B4-BE49-F238E27FC236}">
              <a16:creationId xmlns:a16="http://schemas.microsoft.com/office/drawing/2014/main" id="{7DC62485-9466-41A0-832E-4008323C14F7}"/>
            </a:ext>
          </a:extLst>
        </xdr:cNvPr>
        <xdr:cNvSpPr txBox="1">
          <a:spLocks noChangeArrowheads="1"/>
        </xdr:cNvSpPr>
      </xdr:nvSpPr>
      <xdr:spPr bwMode="auto">
        <a:xfrm>
          <a:off x="15690273"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30</xdr:row>
      <xdr:rowOff>0</xdr:rowOff>
    </xdr:from>
    <xdr:ext cx="95250" cy="171450"/>
    <xdr:sp macro="" textlink="">
      <xdr:nvSpPr>
        <xdr:cNvPr id="1590" name="Text Box 19">
          <a:extLst>
            <a:ext uri="{FF2B5EF4-FFF2-40B4-BE49-F238E27FC236}">
              <a16:creationId xmlns:a16="http://schemas.microsoft.com/office/drawing/2014/main" id="{8861D871-CF73-4087-9F3D-3E27A95BF75B}"/>
            </a:ext>
          </a:extLst>
        </xdr:cNvPr>
        <xdr:cNvSpPr txBox="1">
          <a:spLocks noChangeArrowheads="1"/>
        </xdr:cNvSpPr>
      </xdr:nvSpPr>
      <xdr:spPr bwMode="auto">
        <a:xfrm>
          <a:off x="15690273"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1591" name="Text Box 16">
          <a:extLst>
            <a:ext uri="{FF2B5EF4-FFF2-40B4-BE49-F238E27FC236}">
              <a16:creationId xmlns:a16="http://schemas.microsoft.com/office/drawing/2014/main" id="{77E2D468-7A6F-4130-9FB6-9B0A049A50FF}"/>
            </a:ext>
          </a:extLst>
        </xdr:cNvPr>
        <xdr:cNvSpPr txBox="1">
          <a:spLocks noChangeArrowheads="1"/>
        </xdr:cNvSpPr>
      </xdr:nvSpPr>
      <xdr:spPr bwMode="auto">
        <a:xfrm>
          <a:off x="3706091"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1592" name="Text Box 17">
          <a:extLst>
            <a:ext uri="{FF2B5EF4-FFF2-40B4-BE49-F238E27FC236}">
              <a16:creationId xmlns:a16="http://schemas.microsoft.com/office/drawing/2014/main" id="{E6A589EB-309F-481E-AF6D-8A370FE72D22}"/>
            </a:ext>
          </a:extLst>
        </xdr:cNvPr>
        <xdr:cNvSpPr txBox="1">
          <a:spLocks noChangeArrowheads="1"/>
        </xdr:cNvSpPr>
      </xdr:nvSpPr>
      <xdr:spPr bwMode="auto">
        <a:xfrm>
          <a:off x="3706091"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1593" name="Text Box 18">
          <a:extLst>
            <a:ext uri="{FF2B5EF4-FFF2-40B4-BE49-F238E27FC236}">
              <a16:creationId xmlns:a16="http://schemas.microsoft.com/office/drawing/2014/main" id="{14F9D488-B9C6-443D-98E4-B10137242390}"/>
            </a:ext>
          </a:extLst>
        </xdr:cNvPr>
        <xdr:cNvSpPr txBox="1">
          <a:spLocks noChangeArrowheads="1"/>
        </xdr:cNvSpPr>
      </xdr:nvSpPr>
      <xdr:spPr bwMode="auto">
        <a:xfrm>
          <a:off x="3706091"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1594" name="Text Box 19">
          <a:extLst>
            <a:ext uri="{FF2B5EF4-FFF2-40B4-BE49-F238E27FC236}">
              <a16:creationId xmlns:a16="http://schemas.microsoft.com/office/drawing/2014/main" id="{723ED325-F8CF-4306-81EC-FB87639D7BF9}"/>
            </a:ext>
          </a:extLst>
        </xdr:cNvPr>
        <xdr:cNvSpPr txBox="1">
          <a:spLocks noChangeArrowheads="1"/>
        </xdr:cNvSpPr>
      </xdr:nvSpPr>
      <xdr:spPr bwMode="auto">
        <a:xfrm>
          <a:off x="3706091"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1595" name="Text Box 16">
          <a:extLst>
            <a:ext uri="{FF2B5EF4-FFF2-40B4-BE49-F238E27FC236}">
              <a16:creationId xmlns:a16="http://schemas.microsoft.com/office/drawing/2014/main" id="{B3234C51-08EB-469B-A4DD-1B9642E2E1A9}"/>
            </a:ext>
          </a:extLst>
        </xdr:cNvPr>
        <xdr:cNvSpPr txBox="1">
          <a:spLocks noChangeArrowheads="1"/>
        </xdr:cNvSpPr>
      </xdr:nvSpPr>
      <xdr:spPr bwMode="auto">
        <a:xfrm>
          <a:off x="6768234"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1596" name="Text Box 17">
          <a:extLst>
            <a:ext uri="{FF2B5EF4-FFF2-40B4-BE49-F238E27FC236}">
              <a16:creationId xmlns:a16="http://schemas.microsoft.com/office/drawing/2014/main" id="{18DA1026-19D7-4C9D-BC31-3F650D8490B6}"/>
            </a:ext>
          </a:extLst>
        </xdr:cNvPr>
        <xdr:cNvSpPr txBox="1">
          <a:spLocks noChangeArrowheads="1"/>
        </xdr:cNvSpPr>
      </xdr:nvSpPr>
      <xdr:spPr bwMode="auto">
        <a:xfrm>
          <a:off x="6768234"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1597" name="Text Box 18">
          <a:extLst>
            <a:ext uri="{FF2B5EF4-FFF2-40B4-BE49-F238E27FC236}">
              <a16:creationId xmlns:a16="http://schemas.microsoft.com/office/drawing/2014/main" id="{F067DF14-EF9D-4E2B-9EFB-DD4E6C664FEB}"/>
            </a:ext>
          </a:extLst>
        </xdr:cNvPr>
        <xdr:cNvSpPr txBox="1">
          <a:spLocks noChangeArrowheads="1"/>
        </xdr:cNvSpPr>
      </xdr:nvSpPr>
      <xdr:spPr bwMode="auto">
        <a:xfrm>
          <a:off x="6768234"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1598" name="Text Box 16">
          <a:extLst>
            <a:ext uri="{FF2B5EF4-FFF2-40B4-BE49-F238E27FC236}">
              <a16:creationId xmlns:a16="http://schemas.microsoft.com/office/drawing/2014/main" id="{0040CC2D-1486-43DE-928C-C0966C26731F}"/>
            </a:ext>
          </a:extLst>
        </xdr:cNvPr>
        <xdr:cNvSpPr txBox="1">
          <a:spLocks noChangeArrowheads="1"/>
        </xdr:cNvSpPr>
      </xdr:nvSpPr>
      <xdr:spPr bwMode="auto">
        <a:xfrm>
          <a:off x="9615343"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1599" name="Text Box 17">
          <a:extLst>
            <a:ext uri="{FF2B5EF4-FFF2-40B4-BE49-F238E27FC236}">
              <a16:creationId xmlns:a16="http://schemas.microsoft.com/office/drawing/2014/main" id="{235497A7-E1A0-4337-B5D7-9F1D654DB758}"/>
            </a:ext>
          </a:extLst>
        </xdr:cNvPr>
        <xdr:cNvSpPr txBox="1">
          <a:spLocks noChangeArrowheads="1"/>
        </xdr:cNvSpPr>
      </xdr:nvSpPr>
      <xdr:spPr bwMode="auto">
        <a:xfrm>
          <a:off x="9615343"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1600" name="Text Box 18">
          <a:extLst>
            <a:ext uri="{FF2B5EF4-FFF2-40B4-BE49-F238E27FC236}">
              <a16:creationId xmlns:a16="http://schemas.microsoft.com/office/drawing/2014/main" id="{228D0AAD-1963-410D-8AE4-AF4A5C66DF03}"/>
            </a:ext>
          </a:extLst>
        </xdr:cNvPr>
        <xdr:cNvSpPr txBox="1">
          <a:spLocks noChangeArrowheads="1"/>
        </xdr:cNvSpPr>
      </xdr:nvSpPr>
      <xdr:spPr bwMode="auto">
        <a:xfrm>
          <a:off x="9615343"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1601" name="Text Box 19">
          <a:extLst>
            <a:ext uri="{FF2B5EF4-FFF2-40B4-BE49-F238E27FC236}">
              <a16:creationId xmlns:a16="http://schemas.microsoft.com/office/drawing/2014/main" id="{255D6614-745E-4A7C-A57F-902AB7D5B220}"/>
            </a:ext>
          </a:extLst>
        </xdr:cNvPr>
        <xdr:cNvSpPr txBox="1">
          <a:spLocks noChangeArrowheads="1"/>
        </xdr:cNvSpPr>
      </xdr:nvSpPr>
      <xdr:spPr bwMode="auto">
        <a:xfrm>
          <a:off x="9615343"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1602" name="Text Box 16">
          <a:extLst>
            <a:ext uri="{FF2B5EF4-FFF2-40B4-BE49-F238E27FC236}">
              <a16:creationId xmlns:a16="http://schemas.microsoft.com/office/drawing/2014/main" id="{71535F2F-28AF-499B-B5DD-F1E2CA6548C9}"/>
            </a:ext>
          </a:extLst>
        </xdr:cNvPr>
        <xdr:cNvSpPr txBox="1">
          <a:spLocks noChangeArrowheads="1"/>
        </xdr:cNvSpPr>
      </xdr:nvSpPr>
      <xdr:spPr bwMode="auto">
        <a:xfrm>
          <a:off x="9615343"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1603" name="Text Box 17">
          <a:extLst>
            <a:ext uri="{FF2B5EF4-FFF2-40B4-BE49-F238E27FC236}">
              <a16:creationId xmlns:a16="http://schemas.microsoft.com/office/drawing/2014/main" id="{8DDD459A-6E93-4B13-9B5E-4F3900E5D943}"/>
            </a:ext>
          </a:extLst>
        </xdr:cNvPr>
        <xdr:cNvSpPr txBox="1">
          <a:spLocks noChangeArrowheads="1"/>
        </xdr:cNvSpPr>
      </xdr:nvSpPr>
      <xdr:spPr bwMode="auto">
        <a:xfrm>
          <a:off x="9615343"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1604" name="Text Box 18">
          <a:extLst>
            <a:ext uri="{FF2B5EF4-FFF2-40B4-BE49-F238E27FC236}">
              <a16:creationId xmlns:a16="http://schemas.microsoft.com/office/drawing/2014/main" id="{7B10EA4C-1988-490F-8717-C0D4FFD4160B}"/>
            </a:ext>
          </a:extLst>
        </xdr:cNvPr>
        <xdr:cNvSpPr txBox="1">
          <a:spLocks noChangeArrowheads="1"/>
        </xdr:cNvSpPr>
      </xdr:nvSpPr>
      <xdr:spPr bwMode="auto">
        <a:xfrm>
          <a:off x="9615343"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1605" name="Text Box 19">
          <a:extLst>
            <a:ext uri="{FF2B5EF4-FFF2-40B4-BE49-F238E27FC236}">
              <a16:creationId xmlns:a16="http://schemas.microsoft.com/office/drawing/2014/main" id="{E1B6476D-255D-41A0-A7E8-B8251227CE1D}"/>
            </a:ext>
          </a:extLst>
        </xdr:cNvPr>
        <xdr:cNvSpPr txBox="1">
          <a:spLocks noChangeArrowheads="1"/>
        </xdr:cNvSpPr>
      </xdr:nvSpPr>
      <xdr:spPr bwMode="auto">
        <a:xfrm>
          <a:off x="9615343"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1606" name="Text Box 16">
          <a:extLst>
            <a:ext uri="{FF2B5EF4-FFF2-40B4-BE49-F238E27FC236}">
              <a16:creationId xmlns:a16="http://schemas.microsoft.com/office/drawing/2014/main" id="{27DBA62A-A187-446E-856B-0408E5650C55}"/>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1607" name="Text Box 17">
          <a:extLst>
            <a:ext uri="{FF2B5EF4-FFF2-40B4-BE49-F238E27FC236}">
              <a16:creationId xmlns:a16="http://schemas.microsoft.com/office/drawing/2014/main" id="{127D5FCA-3C75-40CC-9951-00A08B419B1B}"/>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1608" name="Text Box 18">
          <a:extLst>
            <a:ext uri="{FF2B5EF4-FFF2-40B4-BE49-F238E27FC236}">
              <a16:creationId xmlns:a16="http://schemas.microsoft.com/office/drawing/2014/main" id="{29E3D086-F282-4ABE-8569-A05657DB1CB2}"/>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1609" name="Text Box 19">
          <a:extLst>
            <a:ext uri="{FF2B5EF4-FFF2-40B4-BE49-F238E27FC236}">
              <a16:creationId xmlns:a16="http://schemas.microsoft.com/office/drawing/2014/main" id="{7AEDF135-6564-45D4-AC92-A0910EF62D23}"/>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504825</xdr:rowOff>
    </xdr:from>
    <xdr:ext cx="95250" cy="461691"/>
    <xdr:sp macro="" textlink="">
      <xdr:nvSpPr>
        <xdr:cNvPr id="1610" name="Text Box 15">
          <a:extLst>
            <a:ext uri="{FF2B5EF4-FFF2-40B4-BE49-F238E27FC236}">
              <a16:creationId xmlns:a16="http://schemas.microsoft.com/office/drawing/2014/main" id="{1412B394-D3CC-4AB9-843F-1071280087AE}"/>
            </a:ext>
          </a:extLst>
        </xdr:cNvPr>
        <xdr:cNvSpPr txBox="1">
          <a:spLocks noChangeArrowheads="1"/>
        </xdr:cNvSpPr>
      </xdr:nvSpPr>
      <xdr:spPr bwMode="auto">
        <a:xfrm>
          <a:off x="3710214" y="3800475"/>
          <a:ext cx="95250" cy="46169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1611" name="Text Box 16">
          <a:extLst>
            <a:ext uri="{FF2B5EF4-FFF2-40B4-BE49-F238E27FC236}">
              <a16:creationId xmlns:a16="http://schemas.microsoft.com/office/drawing/2014/main" id="{DB9A8FF1-C79A-4305-9D77-28C1D12AE027}"/>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1612" name="Text Box 17">
          <a:extLst>
            <a:ext uri="{FF2B5EF4-FFF2-40B4-BE49-F238E27FC236}">
              <a16:creationId xmlns:a16="http://schemas.microsoft.com/office/drawing/2014/main" id="{A2C2C059-9238-41E9-A304-FAECAA307837}"/>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1613" name="Text Box 18">
          <a:extLst>
            <a:ext uri="{FF2B5EF4-FFF2-40B4-BE49-F238E27FC236}">
              <a16:creationId xmlns:a16="http://schemas.microsoft.com/office/drawing/2014/main" id="{3781FA22-9C98-49F8-8B15-AF3ABC485DC0}"/>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1614" name="Text Box 19">
          <a:extLst>
            <a:ext uri="{FF2B5EF4-FFF2-40B4-BE49-F238E27FC236}">
              <a16:creationId xmlns:a16="http://schemas.microsoft.com/office/drawing/2014/main" id="{F83D04CF-01C4-4572-8D27-4661FB5EC125}"/>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504825</xdr:rowOff>
    </xdr:from>
    <xdr:ext cx="95250" cy="442269"/>
    <xdr:sp macro="" textlink="">
      <xdr:nvSpPr>
        <xdr:cNvPr id="1615" name="Text Box 15">
          <a:extLst>
            <a:ext uri="{FF2B5EF4-FFF2-40B4-BE49-F238E27FC236}">
              <a16:creationId xmlns:a16="http://schemas.microsoft.com/office/drawing/2014/main" id="{DA7F112F-2078-4C4B-8BC8-B4B74D7CC72C}"/>
            </a:ext>
          </a:extLst>
        </xdr:cNvPr>
        <xdr:cNvSpPr txBox="1">
          <a:spLocks noChangeArrowheads="1"/>
        </xdr:cNvSpPr>
      </xdr:nvSpPr>
      <xdr:spPr bwMode="auto">
        <a:xfrm>
          <a:off x="6555468" y="38004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1616" name="Text Box 16">
          <a:extLst>
            <a:ext uri="{FF2B5EF4-FFF2-40B4-BE49-F238E27FC236}">
              <a16:creationId xmlns:a16="http://schemas.microsoft.com/office/drawing/2014/main" id="{59823262-3FEB-4553-91E8-D315770CF2CA}"/>
            </a:ext>
          </a:extLst>
        </xdr:cNvPr>
        <xdr:cNvSpPr txBox="1">
          <a:spLocks noChangeArrowheads="1"/>
        </xdr:cNvSpPr>
      </xdr:nvSpPr>
      <xdr:spPr bwMode="auto">
        <a:xfrm>
          <a:off x="15475857"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1617" name="Text Box 17">
          <a:extLst>
            <a:ext uri="{FF2B5EF4-FFF2-40B4-BE49-F238E27FC236}">
              <a16:creationId xmlns:a16="http://schemas.microsoft.com/office/drawing/2014/main" id="{B2E70B7B-99DD-4BB6-976F-1F05840041AC}"/>
            </a:ext>
          </a:extLst>
        </xdr:cNvPr>
        <xdr:cNvSpPr txBox="1">
          <a:spLocks noChangeArrowheads="1"/>
        </xdr:cNvSpPr>
      </xdr:nvSpPr>
      <xdr:spPr bwMode="auto">
        <a:xfrm>
          <a:off x="15475857"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1618" name="Text Box 18">
          <a:extLst>
            <a:ext uri="{FF2B5EF4-FFF2-40B4-BE49-F238E27FC236}">
              <a16:creationId xmlns:a16="http://schemas.microsoft.com/office/drawing/2014/main" id="{7468E110-680B-4F91-9A77-DBE57A321733}"/>
            </a:ext>
          </a:extLst>
        </xdr:cNvPr>
        <xdr:cNvSpPr txBox="1">
          <a:spLocks noChangeArrowheads="1"/>
        </xdr:cNvSpPr>
      </xdr:nvSpPr>
      <xdr:spPr bwMode="auto">
        <a:xfrm>
          <a:off x="15475857"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1619" name="Text Box 19">
          <a:extLst>
            <a:ext uri="{FF2B5EF4-FFF2-40B4-BE49-F238E27FC236}">
              <a16:creationId xmlns:a16="http://schemas.microsoft.com/office/drawing/2014/main" id="{F16393AB-EA07-48AA-855D-85DCA4A2AB70}"/>
            </a:ext>
          </a:extLst>
        </xdr:cNvPr>
        <xdr:cNvSpPr txBox="1">
          <a:spLocks noChangeArrowheads="1"/>
        </xdr:cNvSpPr>
      </xdr:nvSpPr>
      <xdr:spPr bwMode="auto">
        <a:xfrm>
          <a:off x="15475857"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504825</xdr:rowOff>
    </xdr:from>
    <xdr:ext cx="95250" cy="442269"/>
    <xdr:sp macro="" textlink="">
      <xdr:nvSpPr>
        <xdr:cNvPr id="1620" name="Text Box 15">
          <a:extLst>
            <a:ext uri="{FF2B5EF4-FFF2-40B4-BE49-F238E27FC236}">
              <a16:creationId xmlns:a16="http://schemas.microsoft.com/office/drawing/2014/main" id="{C39790C6-A6D5-4106-84A7-5495225FC3EB}"/>
            </a:ext>
          </a:extLst>
        </xdr:cNvPr>
        <xdr:cNvSpPr txBox="1">
          <a:spLocks noChangeArrowheads="1"/>
        </xdr:cNvSpPr>
      </xdr:nvSpPr>
      <xdr:spPr bwMode="auto">
        <a:xfrm>
          <a:off x="15475857" y="38004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33</xdr:row>
      <xdr:rowOff>504825</xdr:rowOff>
    </xdr:from>
    <xdr:ext cx="95250" cy="444014"/>
    <xdr:sp macro="" textlink="">
      <xdr:nvSpPr>
        <xdr:cNvPr id="1621" name="Text Box 15">
          <a:extLst>
            <a:ext uri="{FF2B5EF4-FFF2-40B4-BE49-F238E27FC236}">
              <a16:creationId xmlns:a16="http://schemas.microsoft.com/office/drawing/2014/main" id="{8E8B2DC0-9461-4C4F-A476-1A1ECF70C124}"/>
            </a:ext>
          </a:extLst>
        </xdr:cNvPr>
        <xdr:cNvSpPr txBox="1">
          <a:spLocks noChangeArrowheads="1"/>
        </xdr:cNvSpPr>
      </xdr:nvSpPr>
      <xdr:spPr bwMode="auto">
        <a:xfrm>
          <a:off x="3710214" y="3612696"/>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1622" name="Text Box 16">
          <a:extLst>
            <a:ext uri="{FF2B5EF4-FFF2-40B4-BE49-F238E27FC236}">
              <a16:creationId xmlns:a16="http://schemas.microsoft.com/office/drawing/2014/main" id="{E1DD7180-8A35-4B88-9494-7D1BFBBFDECF}"/>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1623" name="Text Box 17">
          <a:extLst>
            <a:ext uri="{FF2B5EF4-FFF2-40B4-BE49-F238E27FC236}">
              <a16:creationId xmlns:a16="http://schemas.microsoft.com/office/drawing/2014/main" id="{844412B3-5C1A-49C2-BFB1-6D316214C821}"/>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1624" name="Text Box 18">
          <a:extLst>
            <a:ext uri="{FF2B5EF4-FFF2-40B4-BE49-F238E27FC236}">
              <a16:creationId xmlns:a16="http://schemas.microsoft.com/office/drawing/2014/main" id="{5C0D1B44-DCAD-4858-95BB-C02178B1979E}"/>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1625" name="Text Box 19">
          <a:extLst>
            <a:ext uri="{FF2B5EF4-FFF2-40B4-BE49-F238E27FC236}">
              <a16:creationId xmlns:a16="http://schemas.microsoft.com/office/drawing/2014/main" id="{301ED08A-52EC-47CD-BEAA-1F3C6D213BE1}"/>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504825</xdr:rowOff>
    </xdr:from>
    <xdr:ext cx="95250" cy="213632"/>
    <xdr:sp macro="" textlink="">
      <xdr:nvSpPr>
        <xdr:cNvPr id="1626" name="Text Box 15">
          <a:extLst>
            <a:ext uri="{FF2B5EF4-FFF2-40B4-BE49-F238E27FC236}">
              <a16:creationId xmlns:a16="http://schemas.microsoft.com/office/drawing/2014/main" id="{E168CF8E-4FDC-48CE-80CE-5712AFBE95B9}"/>
            </a:ext>
          </a:extLst>
        </xdr:cNvPr>
        <xdr:cNvSpPr txBox="1">
          <a:spLocks noChangeArrowheads="1"/>
        </xdr:cNvSpPr>
      </xdr:nvSpPr>
      <xdr:spPr bwMode="auto">
        <a:xfrm>
          <a:off x="3710214" y="38004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504825</xdr:rowOff>
    </xdr:from>
    <xdr:ext cx="95250" cy="444331"/>
    <xdr:sp macro="" textlink="">
      <xdr:nvSpPr>
        <xdr:cNvPr id="1627" name="Text Box 15">
          <a:extLst>
            <a:ext uri="{FF2B5EF4-FFF2-40B4-BE49-F238E27FC236}">
              <a16:creationId xmlns:a16="http://schemas.microsoft.com/office/drawing/2014/main" id="{7B7EC614-2E99-480C-BD2E-8BFBC3F97926}"/>
            </a:ext>
          </a:extLst>
        </xdr:cNvPr>
        <xdr:cNvSpPr txBox="1">
          <a:spLocks noChangeArrowheads="1"/>
        </xdr:cNvSpPr>
      </xdr:nvSpPr>
      <xdr:spPr bwMode="auto">
        <a:xfrm>
          <a:off x="3710214" y="3800475"/>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33</xdr:row>
      <xdr:rowOff>504825</xdr:rowOff>
    </xdr:from>
    <xdr:ext cx="95250" cy="442269"/>
    <xdr:sp macro="" textlink="">
      <xdr:nvSpPr>
        <xdr:cNvPr id="1628" name="Text Box 15">
          <a:extLst>
            <a:ext uri="{FF2B5EF4-FFF2-40B4-BE49-F238E27FC236}">
              <a16:creationId xmlns:a16="http://schemas.microsoft.com/office/drawing/2014/main" id="{2C4CE3A4-49E9-4FF5-AF0D-8CE5954FB49B}"/>
            </a:ext>
          </a:extLst>
        </xdr:cNvPr>
        <xdr:cNvSpPr txBox="1">
          <a:spLocks noChangeArrowheads="1"/>
        </xdr:cNvSpPr>
      </xdr:nvSpPr>
      <xdr:spPr bwMode="auto">
        <a:xfrm>
          <a:off x="6555468" y="3612696"/>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1629" name="Text Box 16">
          <a:extLst>
            <a:ext uri="{FF2B5EF4-FFF2-40B4-BE49-F238E27FC236}">
              <a16:creationId xmlns:a16="http://schemas.microsoft.com/office/drawing/2014/main" id="{6414322D-2FFB-44DA-B2C6-99FF6E9A5825}"/>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1630" name="Text Box 17">
          <a:extLst>
            <a:ext uri="{FF2B5EF4-FFF2-40B4-BE49-F238E27FC236}">
              <a16:creationId xmlns:a16="http://schemas.microsoft.com/office/drawing/2014/main" id="{50A7B3A1-FA6B-4CE1-ADDB-CAFB29E8B8AC}"/>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1631" name="Text Box 18">
          <a:extLst>
            <a:ext uri="{FF2B5EF4-FFF2-40B4-BE49-F238E27FC236}">
              <a16:creationId xmlns:a16="http://schemas.microsoft.com/office/drawing/2014/main" id="{AB1DE6DB-40FD-463A-959E-150B85C533E2}"/>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504825</xdr:rowOff>
    </xdr:from>
    <xdr:ext cx="95250" cy="213632"/>
    <xdr:sp macro="" textlink="">
      <xdr:nvSpPr>
        <xdr:cNvPr id="1632" name="Text Box 15">
          <a:extLst>
            <a:ext uri="{FF2B5EF4-FFF2-40B4-BE49-F238E27FC236}">
              <a16:creationId xmlns:a16="http://schemas.microsoft.com/office/drawing/2014/main" id="{54790E5C-A57A-4D2D-B7CC-05F86DB8442B}"/>
            </a:ext>
          </a:extLst>
        </xdr:cNvPr>
        <xdr:cNvSpPr txBox="1">
          <a:spLocks noChangeArrowheads="1"/>
        </xdr:cNvSpPr>
      </xdr:nvSpPr>
      <xdr:spPr bwMode="auto">
        <a:xfrm>
          <a:off x="6555468" y="38004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1633" name="Text Box 16">
          <a:extLst>
            <a:ext uri="{FF2B5EF4-FFF2-40B4-BE49-F238E27FC236}">
              <a16:creationId xmlns:a16="http://schemas.microsoft.com/office/drawing/2014/main" id="{EEC83748-1B3F-473B-A67E-9F3E3ADE14F3}"/>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1634" name="Text Box 17">
          <a:extLst>
            <a:ext uri="{FF2B5EF4-FFF2-40B4-BE49-F238E27FC236}">
              <a16:creationId xmlns:a16="http://schemas.microsoft.com/office/drawing/2014/main" id="{30DA2991-3477-4E5C-AF4A-B4075A31ED74}"/>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1635" name="Text Box 18">
          <a:extLst>
            <a:ext uri="{FF2B5EF4-FFF2-40B4-BE49-F238E27FC236}">
              <a16:creationId xmlns:a16="http://schemas.microsoft.com/office/drawing/2014/main" id="{2860D349-913B-482E-BB67-AFC2952CA372}"/>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1636" name="Text Box 19">
          <a:extLst>
            <a:ext uri="{FF2B5EF4-FFF2-40B4-BE49-F238E27FC236}">
              <a16:creationId xmlns:a16="http://schemas.microsoft.com/office/drawing/2014/main" id="{04BE7F07-C784-44CD-B8F8-64732852E22B}"/>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1637" name="Text Box 16">
          <a:extLst>
            <a:ext uri="{FF2B5EF4-FFF2-40B4-BE49-F238E27FC236}">
              <a16:creationId xmlns:a16="http://schemas.microsoft.com/office/drawing/2014/main" id="{A05253B8-45E2-414B-BBB1-F8FFDEAC68A4}"/>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1638" name="Text Box 17">
          <a:extLst>
            <a:ext uri="{FF2B5EF4-FFF2-40B4-BE49-F238E27FC236}">
              <a16:creationId xmlns:a16="http://schemas.microsoft.com/office/drawing/2014/main" id="{95C47D64-0DCA-4C63-A54A-129A3814C2BE}"/>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1639" name="Text Box 18">
          <a:extLst>
            <a:ext uri="{FF2B5EF4-FFF2-40B4-BE49-F238E27FC236}">
              <a16:creationId xmlns:a16="http://schemas.microsoft.com/office/drawing/2014/main" id="{C2E1DE94-65D6-4A67-9FA6-E58EA115BF76}"/>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1640" name="Text Box 19">
          <a:extLst>
            <a:ext uri="{FF2B5EF4-FFF2-40B4-BE49-F238E27FC236}">
              <a16:creationId xmlns:a16="http://schemas.microsoft.com/office/drawing/2014/main" id="{9E95B9FA-5D23-43FB-9984-E80091C3CBDC}"/>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1641" name="Text Box 16">
          <a:extLst>
            <a:ext uri="{FF2B5EF4-FFF2-40B4-BE49-F238E27FC236}">
              <a16:creationId xmlns:a16="http://schemas.microsoft.com/office/drawing/2014/main" id="{83750FB9-4755-40C3-B19E-2F03AFCA4222}"/>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1642" name="Text Box 17">
          <a:extLst>
            <a:ext uri="{FF2B5EF4-FFF2-40B4-BE49-F238E27FC236}">
              <a16:creationId xmlns:a16="http://schemas.microsoft.com/office/drawing/2014/main" id="{24524B73-93C5-44D4-A406-68E15F665A08}"/>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1643" name="Text Box 18">
          <a:extLst>
            <a:ext uri="{FF2B5EF4-FFF2-40B4-BE49-F238E27FC236}">
              <a16:creationId xmlns:a16="http://schemas.microsoft.com/office/drawing/2014/main" id="{66096F3A-CAD9-4335-AF25-28025DEEDBDC}"/>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1644" name="Text Box 19">
          <a:extLst>
            <a:ext uri="{FF2B5EF4-FFF2-40B4-BE49-F238E27FC236}">
              <a16:creationId xmlns:a16="http://schemas.microsoft.com/office/drawing/2014/main" id="{A2FC7731-36F7-4294-B4EF-CEADA09DD20C}"/>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1645" name="Text Box 16">
          <a:extLst>
            <a:ext uri="{FF2B5EF4-FFF2-40B4-BE49-F238E27FC236}">
              <a16:creationId xmlns:a16="http://schemas.microsoft.com/office/drawing/2014/main" id="{C8A659F4-33BB-4C2E-B042-168B7CAD21DC}"/>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1646" name="Text Box 17">
          <a:extLst>
            <a:ext uri="{FF2B5EF4-FFF2-40B4-BE49-F238E27FC236}">
              <a16:creationId xmlns:a16="http://schemas.microsoft.com/office/drawing/2014/main" id="{42F7E8E5-76E9-40FD-8D87-61AE78E07CB3}"/>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1647" name="Text Box 18">
          <a:extLst>
            <a:ext uri="{FF2B5EF4-FFF2-40B4-BE49-F238E27FC236}">
              <a16:creationId xmlns:a16="http://schemas.microsoft.com/office/drawing/2014/main" id="{CC8C9B9C-F986-4B31-9AA0-B07471D30F58}"/>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1648" name="Text Box 19">
          <a:extLst>
            <a:ext uri="{FF2B5EF4-FFF2-40B4-BE49-F238E27FC236}">
              <a16:creationId xmlns:a16="http://schemas.microsoft.com/office/drawing/2014/main" id="{39BB9AAF-4B0B-4860-A1D8-6F8EEBFD9107}"/>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0</xdr:rowOff>
    </xdr:from>
    <xdr:ext cx="95250" cy="171450"/>
    <xdr:sp macro="" textlink="">
      <xdr:nvSpPr>
        <xdr:cNvPr id="1649" name="Text Box 16">
          <a:extLst>
            <a:ext uri="{FF2B5EF4-FFF2-40B4-BE49-F238E27FC236}">
              <a16:creationId xmlns:a16="http://schemas.microsoft.com/office/drawing/2014/main" id="{D21837B3-3831-4CA4-8EF6-40F3C800F24F}"/>
            </a:ext>
          </a:extLst>
        </xdr:cNvPr>
        <xdr:cNvSpPr txBox="1">
          <a:spLocks noChangeArrowheads="1"/>
        </xdr:cNvSpPr>
      </xdr:nvSpPr>
      <xdr:spPr bwMode="auto">
        <a:xfrm>
          <a:off x="15475857"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0</xdr:rowOff>
    </xdr:from>
    <xdr:ext cx="95250" cy="171450"/>
    <xdr:sp macro="" textlink="">
      <xdr:nvSpPr>
        <xdr:cNvPr id="1650" name="Text Box 17">
          <a:extLst>
            <a:ext uri="{FF2B5EF4-FFF2-40B4-BE49-F238E27FC236}">
              <a16:creationId xmlns:a16="http://schemas.microsoft.com/office/drawing/2014/main" id="{0114841F-BBF4-461A-84AA-ECE530573A6F}"/>
            </a:ext>
          </a:extLst>
        </xdr:cNvPr>
        <xdr:cNvSpPr txBox="1">
          <a:spLocks noChangeArrowheads="1"/>
        </xdr:cNvSpPr>
      </xdr:nvSpPr>
      <xdr:spPr bwMode="auto">
        <a:xfrm>
          <a:off x="15475857"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0</xdr:rowOff>
    </xdr:from>
    <xdr:ext cx="95250" cy="171450"/>
    <xdr:sp macro="" textlink="">
      <xdr:nvSpPr>
        <xdr:cNvPr id="1651" name="Text Box 18">
          <a:extLst>
            <a:ext uri="{FF2B5EF4-FFF2-40B4-BE49-F238E27FC236}">
              <a16:creationId xmlns:a16="http://schemas.microsoft.com/office/drawing/2014/main" id="{67CB7E94-6C62-4054-8A95-B262275A7C53}"/>
            </a:ext>
          </a:extLst>
        </xdr:cNvPr>
        <xdr:cNvSpPr txBox="1">
          <a:spLocks noChangeArrowheads="1"/>
        </xdr:cNvSpPr>
      </xdr:nvSpPr>
      <xdr:spPr bwMode="auto">
        <a:xfrm>
          <a:off x="15475857"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0</xdr:rowOff>
    </xdr:from>
    <xdr:ext cx="95250" cy="171450"/>
    <xdr:sp macro="" textlink="">
      <xdr:nvSpPr>
        <xdr:cNvPr id="1652" name="Text Box 19">
          <a:extLst>
            <a:ext uri="{FF2B5EF4-FFF2-40B4-BE49-F238E27FC236}">
              <a16:creationId xmlns:a16="http://schemas.microsoft.com/office/drawing/2014/main" id="{C1141003-FBF7-4DE0-BB74-6F5A2C75B874}"/>
            </a:ext>
          </a:extLst>
        </xdr:cNvPr>
        <xdr:cNvSpPr txBox="1">
          <a:spLocks noChangeArrowheads="1"/>
        </xdr:cNvSpPr>
      </xdr:nvSpPr>
      <xdr:spPr bwMode="auto">
        <a:xfrm>
          <a:off x="15475857"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37</xdr:row>
      <xdr:rowOff>504825</xdr:rowOff>
    </xdr:from>
    <xdr:ext cx="95250" cy="444014"/>
    <xdr:sp macro="" textlink="">
      <xdr:nvSpPr>
        <xdr:cNvPr id="1653" name="Text Box 15">
          <a:extLst>
            <a:ext uri="{FF2B5EF4-FFF2-40B4-BE49-F238E27FC236}">
              <a16:creationId xmlns:a16="http://schemas.microsoft.com/office/drawing/2014/main" id="{06A0F2D0-9912-4DB0-BE46-5406F39B9EC2}"/>
            </a:ext>
          </a:extLst>
        </xdr:cNvPr>
        <xdr:cNvSpPr txBox="1">
          <a:spLocks noChangeArrowheads="1"/>
        </xdr:cNvSpPr>
      </xdr:nvSpPr>
      <xdr:spPr bwMode="auto">
        <a:xfrm>
          <a:off x="3710214" y="4156982"/>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1654" name="Text Box 16">
          <a:extLst>
            <a:ext uri="{FF2B5EF4-FFF2-40B4-BE49-F238E27FC236}">
              <a16:creationId xmlns:a16="http://schemas.microsoft.com/office/drawing/2014/main" id="{6BE32E41-E383-46B1-9077-F0F1F58DCCF3}"/>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1655" name="Text Box 17">
          <a:extLst>
            <a:ext uri="{FF2B5EF4-FFF2-40B4-BE49-F238E27FC236}">
              <a16:creationId xmlns:a16="http://schemas.microsoft.com/office/drawing/2014/main" id="{E3DAAACA-FC78-4129-BBF8-7A1C9A337B24}"/>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1656" name="Text Box 18">
          <a:extLst>
            <a:ext uri="{FF2B5EF4-FFF2-40B4-BE49-F238E27FC236}">
              <a16:creationId xmlns:a16="http://schemas.microsoft.com/office/drawing/2014/main" id="{9C3E43EF-2988-4CA1-805A-7B870010343F}"/>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1657" name="Text Box 19">
          <a:extLst>
            <a:ext uri="{FF2B5EF4-FFF2-40B4-BE49-F238E27FC236}">
              <a16:creationId xmlns:a16="http://schemas.microsoft.com/office/drawing/2014/main" id="{2D1BE19D-EF45-495C-9B7B-E2BB310C08C1}"/>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37</xdr:row>
      <xdr:rowOff>504825</xdr:rowOff>
    </xdr:from>
    <xdr:ext cx="95250" cy="442269"/>
    <xdr:sp macro="" textlink="">
      <xdr:nvSpPr>
        <xdr:cNvPr id="1658" name="Text Box 15">
          <a:extLst>
            <a:ext uri="{FF2B5EF4-FFF2-40B4-BE49-F238E27FC236}">
              <a16:creationId xmlns:a16="http://schemas.microsoft.com/office/drawing/2014/main" id="{45E645C3-1E97-43F8-89A0-8B7B9E01ACC0}"/>
            </a:ext>
          </a:extLst>
        </xdr:cNvPr>
        <xdr:cNvSpPr txBox="1">
          <a:spLocks noChangeArrowheads="1"/>
        </xdr:cNvSpPr>
      </xdr:nvSpPr>
      <xdr:spPr bwMode="auto">
        <a:xfrm>
          <a:off x="6555468" y="415698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1659" name="Text Box 16">
          <a:extLst>
            <a:ext uri="{FF2B5EF4-FFF2-40B4-BE49-F238E27FC236}">
              <a16:creationId xmlns:a16="http://schemas.microsoft.com/office/drawing/2014/main" id="{81FA51E0-70F4-45CA-9A00-604A44F4DA1B}"/>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1660" name="Text Box 17">
          <a:extLst>
            <a:ext uri="{FF2B5EF4-FFF2-40B4-BE49-F238E27FC236}">
              <a16:creationId xmlns:a16="http://schemas.microsoft.com/office/drawing/2014/main" id="{9A408680-E8C5-40B4-A1C0-A7E2A0227DE9}"/>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1661" name="Text Box 18">
          <a:extLst>
            <a:ext uri="{FF2B5EF4-FFF2-40B4-BE49-F238E27FC236}">
              <a16:creationId xmlns:a16="http://schemas.microsoft.com/office/drawing/2014/main" id="{76D68A74-4061-4475-8A3E-C8008C2BF9F0}"/>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1662" name="Text Box 16">
          <a:extLst>
            <a:ext uri="{FF2B5EF4-FFF2-40B4-BE49-F238E27FC236}">
              <a16:creationId xmlns:a16="http://schemas.microsoft.com/office/drawing/2014/main" id="{6D191F1B-8E28-4590-B09C-7880DC0BD6C6}"/>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1663" name="Text Box 17">
          <a:extLst>
            <a:ext uri="{FF2B5EF4-FFF2-40B4-BE49-F238E27FC236}">
              <a16:creationId xmlns:a16="http://schemas.microsoft.com/office/drawing/2014/main" id="{3C149710-8BF2-430C-AD5E-EB786E596EAE}"/>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1664" name="Text Box 18">
          <a:extLst>
            <a:ext uri="{FF2B5EF4-FFF2-40B4-BE49-F238E27FC236}">
              <a16:creationId xmlns:a16="http://schemas.microsoft.com/office/drawing/2014/main" id="{2FF4C6FA-3296-4FE8-89D2-9EF3B02C7D90}"/>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1665" name="Text Box 19">
          <a:extLst>
            <a:ext uri="{FF2B5EF4-FFF2-40B4-BE49-F238E27FC236}">
              <a16:creationId xmlns:a16="http://schemas.microsoft.com/office/drawing/2014/main" id="{90A49E4C-31BC-4763-B7B0-1BFCC0B8F94C}"/>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1666" name="Text Box 16">
          <a:extLst>
            <a:ext uri="{FF2B5EF4-FFF2-40B4-BE49-F238E27FC236}">
              <a16:creationId xmlns:a16="http://schemas.microsoft.com/office/drawing/2014/main" id="{33587A3F-094F-4FA5-B469-CC9300905905}"/>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1667" name="Text Box 17">
          <a:extLst>
            <a:ext uri="{FF2B5EF4-FFF2-40B4-BE49-F238E27FC236}">
              <a16:creationId xmlns:a16="http://schemas.microsoft.com/office/drawing/2014/main" id="{10D2993A-AE64-4388-8BC6-BCEE0A47FA9F}"/>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1668" name="Text Box 18">
          <a:extLst>
            <a:ext uri="{FF2B5EF4-FFF2-40B4-BE49-F238E27FC236}">
              <a16:creationId xmlns:a16="http://schemas.microsoft.com/office/drawing/2014/main" id="{86195BAB-7869-4D3B-B86A-296AF858E9EE}"/>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1669" name="Text Box 19">
          <a:extLst>
            <a:ext uri="{FF2B5EF4-FFF2-40B4-BE49-F238E27FC236}">
              <a16:creationId xmlns:a16="http://schemas.microsoft.com/office/drawing/2014/main" id="{D4DDD01A-976D-4F12-81D9-061D164B73E2}"/>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504825</xdr:rowOff>
    </xdr:from>
    <xdr:ext cx="95250" cy="448496"/>
    <xdr:sp macro="" textlink="">
      <xdr:nvSpPr>
        <xdr:cNvPr id="1670" name="Text Box 15">
          <a:extLst>
            <a:ext uri="{FF2B5EF4-FFF2-40B4-BE49-F238E27FC236}">
              <a16:creationId xmlns:a16="http://schemas.microsoft.com/office/drawing/2014/main" id="{8776B3DC-1BC0-483B-84C9-4DE4B34974FE}"/>
            </a:ext>
          </a:extLst>
        </xdr:cNvPr>
        <xdr:cNvSpPr txBox="1">
          <a:spLocks noChangeArrowheads="1"/>
        </xdr:cNvSpPr>
      </xdr:nvSpPr>
      <xdr:spPr bwMode="auto">
        <a:xfrm>
          <a:off x="3710214" y="434476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504825</xdr:rowOff>
    </xdr:from>
    <xdr:ext cx="95250" cy="442269"/>
    <xdr:sp macro="" textlink="">
      <xdr:nvSpPr>
        <xdr:cNvPr id="1671" name="Text Box 15">
          <a:extLst>
            <a:ext uri="{FF2B5EF4-FFF2-40B4-BE49-F238E27FC236}">
              <a16:creationId xmlns:a16="http://schemas.microsoft.com/office/drawing/2014/main" id="{7860BEC5-5627-48B8-A69B-E95CD058244A}"/>
            </a:ext>
          </a:extLst>
        </xdr:cNvPr>
        <xdr:cNvSpPr txBox="1">
          <a:spLocks noChangeArrowheads="1"/>
        </xdr:cNvSpPr>
      </xdr:nvSpPr>
      <xdr:spPr bwMode="auto">
        <a:xfrm>
          <a:off x="6555468" y="434476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504825</xdr:rowOff>
    </xdr:from>
    <xdr:ext cx="95250" cy="442269"/>
    <xdr:sp macro="" textlink="">
      <xdr:nvSpPr>
        <xdr:cNvPr id="1672" name="Text Box 15">
          <a:extLst>
            <a:ext uri="{FF2B5EF4-FFF2-40B4-BE49-F238E27FC236}">
              <a16:creationId xmlns:a16="http://schemas.microsoft.com/office/drawing/2014/main" id="{EB24D09C-6278-464D-81A8-B9C92D7E064E}"/>
            </a:ext>
          </a:extLst>
        </xdr:cNvPr>
        <xdr:cNvSpPr txBox="1">
          <a:spLocks noChangeArrowheads="1"/>
        </xdr:cNvSpPr>
      </xdr:nvSpPr>
      <xdr:spPr bwMode="auto">
        <a:xfrm>
          <a:off x="15475857" y="434476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504825</xdr:rowOff>
    </xdr:from>
    <xdr:ext cx="95250" cy="213632"/>
    <xdr:sp macro="" textlink="">
      <xdr:nvSpPr>
        <xdr:cNvPr id="1673" name="Text Box 15">
          <a:extLst>
            <a:ext uri="{FF2B5EF4-FFF2-40B4-BE49-F238E27FC236}">
              <a16:creationId xmlns:a16="http://schemas.microsoft.com/office/drawing/2014/main" id="{4D41578B-15BF-447A-BC93-234D3531B566}"/>
            </a:ext>
          </a:extLst>
        </xdr:cNvPr>
        <xdr:cNvSpPr txBox="1">
          <a:spLocks noChangeArrowheads="1"/>
        </xdr:cNvSpPr>
      </xdr:nvSpPr>
      <xdr:spPr bwMode="auto">
        <a:xfrm>
          <a:off x="3710214" y="434476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504825</xdr:rowOff>
    </xdr:from>
    <xdr:ext cx="95250" cy="444331"/>
    <xdr:sp macro="" textlink="">
      <xdr:nvSpPr>
        <xdr:cNvPr id="1674" name="Text Box 15">
          <a:extLst>
            <a:ext uri="{FF2B5EF4-FFF2-40B4-BE49-F238E27FC236}">
              <a16:creationId xmlns:a16="http://schemas.microsoft.com/office/drawing/2014/main" id="{ABE95BA8-8168-46A8-B534-962B83696366}"/>
            </a:ext>
          </a:extLst>
        </xdr:cNvPr>
        <xdr:cNvSpPr txBox="1">
          <a:spLocks noChangeArrowheads="1"/>
        </xdr:cNvSpPr>
      </xdr:nvSpPr>
      <xdr:spPr bwMode="auto">
        <a:xfrm>
          <a:off x="3710214" y="434476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504825</xdr:rowOff>
    </xdr:from>
    <xdr:ext cx="95250" cy="213632"/>
    <xdr:sp macro="" textlink="">
      <xdr:nvSpPr>
        <xdr:cNvPr id="1675" name="Text Box 15">
          <a:extLst>
            <a:ext uri="{FF2B5EF4-FFF2-40B4-BE49-F238E27FC236}">
              <a16:creationId xmlns:a16="http://schemas.microsoft.com/office/drawing/2014/main" id="{6964A56E-7DE8-4F35-9D9D-CCAA6E286D76}"/>
            </a:ext>
          </a:extLst>
        </xdr:cNvPr>
        <xdr:cNvSpPr txBox="1">
          <a:spLocks noChangeArrowheads="1"/>
        </xdr:cNvSpPr>
      </xdr:nvSpPr>
      <xdr:spPr bwMode="auto">
        <a:xfrm>
          <a:off x="6555468" y="434476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1676" name="Text Box 16">
          <a:extLst>
            <a:ext uri="{FF2B5EF4-FFF2-40B4-BE49-F238E27FC236}">
              <a16:creationId xmlns:a16="http://schemas.microsoft.com/office/drawing/2014/main" id="{04081449-A0B4-4503-8BB6-6A9DAEF31386}"/>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1677" name="Text Box 17">
          <a:extLst>
            <a:ext uri="{FF2B5EF4-FFF2-40B4-BE49-F238E27FC236}">
              <a16:creationId xmlns:a16="http://schemas.microsoft.com/office/drawing/2014/main" id="{8548E9FC-F3FA-421C-98AE-7E1C27FA3D10}"/>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1678" name="Text Box 18">
          <a:extLst>
            <a:ext uri="{FF2B5EF4-FFF2-40B4-BE49-F238E27FC236}">
              <a16:creationId xmlns:a16="http://schemas.microsoft.com/office/drawing/2014/main" id="{DFEC4DE6-46C0-4DD4-B3D2-B6092E7F865F}"/>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1679" name="Text Box 19">
          <a:extLst>
            <a:ext uri="{FF2B5EF4-FFF2-40B4-BE49-F238E27FC236}">
              <a16:creationId xmlns:a16="http://schemas.microsoft.com/office/drawing/2014/main" id="{E2F6B95B-B651-4520-A691-D71FED3B0080}"/>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1680" name="Text Box 16">
          <a:extLst>
            <a:ext uri="{FF2B5EF4-FFF2-40B4-BE49-F238E27FC236}">
              <a16:creationId xmlns:a16="http://schemas.microsoft.com/office/drawing/2014/main" id="{C6FBE87F-8625-4BB7-B27D-D3E3D4267D81}"/>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1681" name="Text Box 17">
          <a:extLst>
            <a:ext uri="{FF2B5EF4-FFF2-40B4-BE49-F238E27FC236}">
              <a16:creationId xmlns:a16="http://schemas.microsoft.com/office/drawing/2014/main" id="{D218F2A4-6E41-4F8C-B36E-5AFDD64E0392}"/>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1682" name="Text Box 18">
          <a:extLst>
            <a:ext uri="{FF2B5EF4-FFF2-40B4-BE49-F238E27FC236}">
              <a16:creationId xmlns:a16="http://schemas.microsoft.com/office/drawing/2014/main" id="{6414758D-6A22-4284-AED0-EB6F24F8A8B9}"/>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1683" name="Text Box 19">
          <a:extLst>
            <a:ext uri="{FF2B5EF4-FFF2-40B4-BE49-F238E27FC236}">
              <a16:creationId xmlns:a16="http://schemas.microsoft.com/office/drawing/2014/main" id="{197278CC-D4BA-4B3E-961B-8C8F7CD1123B}"/>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42</xdr:row>
      <xdr:rowOff>0</xdr:rowOff>
    </xdr:from>
    <xdr:ext cx="95250" cy="171450"/>
    <xdr:sp macro="" textlink="">
      <xdr:nvSpPr>
        <xdr:cNvPr id="1684" name="Text Box 16">
          <a:extLst>
            <a:ext uri="{FF2B5EF4-FFF2-40B4-BE49-F238E27FC236}">
              <a16:creationId xmlns:a16="http://schemas.microsoft.com/office/drawing/2014/main" id="{DAF65640-361B-4E12-9F42-4A1160AD982B}"/>
            </a:ext>
          </a:extLst>
        </xdr:cNvPr>
        <xdr:cNvSpPr txBox="1">
          <a:spLocks noChangeArrowheads="1"/>
        </xdr:cNvSpPr>
      </xdr:nvSpPr>
      <xdr:spPr bwMode="auto">
        <a:xfrm>
          <a:off x="15475857"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42</xdr:row>
      <xdr:rowOff>0</xdr:rowOff>
    </xdr:from>
    <xdr:ext cx="95250" cy="171450"/>
    <xdr:sp macro="" textlink="">
      <xdr:nvSpPr>
        <xdr:cNvPr id="1685" name="Text Box 17">
          <a:extLst>
            <a:ext uri="{FF2B5EF4-FFF2-40B4-BE49-F238E27FC236}">
              <a16:creationId xmlns:a16="http://schemas.microsoft.com/office/drawing/2014/main" id="{661A5465-D736-4D02-BC33-8A572A543318}"/>
            </a:ext>
          </a:extLst>
        </xdr:cNvPr>
        <xdr:cNvSpPr txBox="1">
          <a:spLocks noChangeArrowheads="1"/>
        </xdr:cNvSpPr>
      </xdr:nvSpPr>
      <xdr:spPr bwMode="auto">
        <a:xfrm>
          <a:off x="15475857"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42</xdr:row>
      <xdr:rowOff>0</xdr:rowOff>
    </xdr:from>
    <xdr:ext cx="95250" cy="171450"/>
    <xdr:sp macro="" textlink="">
      <xdr:nvSpPr>
        <xdr:cNvPr id="1686" name="Text Box 18">
          <a:extLst>
            <a:ext uri="{FF2B5EF4-FFF2-40B4-BE49-F238E27FC236}">
              <a16:creationId xmlns:a16="http://schemas.microsoft.com/office/drawing/2014/main" id="{56D701A3-8548-459D-89F3-570A75DA562E}"/>
            </a:ext>
          </a:extLst>
        </xdr:cNvPr>
        <xdr:cNvSpPr txBox="1">
          <a:spLocks noChangeArrowheads="1"/>
        </xdr:cNvSpPr>
      </xdr:nvSpPr>
      <xdr:spPr bwMode="auto">
        <a:xfrm>
          <a:off x="15475857"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42</xdr:row>
      <xdr:rowOff>0</xdr:rowOff>
    </xdr:from>
    <xdr:ext cx="95250" cy="171450"/>
    <xdr:sp macro="" textlink="">
      <xdr:nvSpPr>
        <xdr:cNvPr id="1687" name="Text Box 19">
          <a:extLst>
            <a:ext uri="{FF2B5EF4-FFF2-40B4-BE49-F238E27FC236}">
              <a16:creationId xmlns:a16="http://schemas.microsoft.com/office/drawing/2014/main" id="{6F2DAC43-C7ED-49A8-A3C4-2652E489DC43}"/>
            </a:ext>
          </a:extLst>
        </xdr:cNvPr>
        <xdr:cNvSpPr txBox="1">
          <a:spLocks noChangeArrowheads="1"/>
        </xdr:cNvSpPr>
      </xdr:nvSpPr>
      <xdr:spPr bwMode="auto">
        <a:xfrm>
          <a:off x="15475857"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41</xdr:row>
      <xdr:rowOff>504825</xdr:rowOff>
    </xdr:from>
    <xdr:ext cx="95250" cy="444014"/>
    <xdr:sp macro="" textlink="">
      <xdr:nvSpPr>
        <xdr:cNvPr id="1688" name="Text Box 15">
          <a:extLst>
            <a:ext uri="{FF2B5EF4-FFF2-40B4-BE49-F238E27FC236}">
              <a16:creationId xmlns:a16="http://schemas.microsoft.com/office/drawing/2014/main" id="{B6AF91A6-C0B1-4EDC-B29E-60282DD4FF24}"/>
            </a:ext>
          </a:extLst>
        </xdr:cNvPr>
        <xdr:cNvSpPr txBox="1">
          <a:spLocks noChangeArrowheads="1"/>
        </xdr:cNvSpPr>
      </xdr:nvSpPr>
      <xdr:spPr bwMode="auto">
        <a:xfrm>
          <a:off x="3710214" y="4701268"/>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1689" name="Text Box 16">
          <a:extLst>
            <a:ext uri="{FF2B5EF4-FFF2-40B4-BE49-F238E27FC236}">
              <a16:creationId xmlns:a16="http://schemas.microsoft.com/office/drawing/2014/main" id="{F0493820-E4F4-492B-9280-EA29A94808C4}"/>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1690" name="Text Box 17">
          <a:extLst>
            <a:ext uri="{FF2B5EF4-FFF2-40B4-BE49-F238E27FC236}">
              <a16:creationId xmlns:a16="http://schemas.microsoft.com/office/drawing/2014/main" id="{9A2F2192-E922-469A-B108-493B26BD3365}"/>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1691" name="Text Box 18">
          <a:extLst>
            <a:ext uri="{FF2B5EF4-FFF2-40B4-BE49-F238E27FC236}">
              <a16:creationId xmlns:a16="http://schemas.microsoft.com/office/drawing/2014/main" id="{51CD7565-2900-4013-9419-AC8B8D12640D}"/>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1692" name="Text Box 19">
          <a:extLst>
            <a:ext uri="{FF2B5EF4-FFF2-40B4-BE49-F238E27FC236}">
              <a16:creationId xmlns:a16="http://schemas.microsoft.com/office/drawing/2014/main" id="{2913D4CF-2D4B-4CD4-8691-E1D5CA0A0914}"/>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41</xdr:row>
      <xdr:rowOff>504825</xdr:rowOff>
    </xdr:from>
    <xdr:ext cx="95250" cy="442269"/>
    <xdr:sp macro="" textlink="">
      <xdr:nvSpPr>
        <xdr:cNvPr id="1693" name="Text Box 15">
          <a:extLst>
            <a:ext uri="{FF2B5EF4-FFF2-40B4-BE49-F238E27FC236}">
              <a16:creationId xmlns:a16="http://schemas.microsoft.com/office/drawing/2014/main" id="{CBE71CA5-7DCE-42E5-B287-22AD5113A6D9}"/>
            </a:ext>
          </a:extLst>
        </xdr:cNvPr>
        <xdr:cNvSpPr txBox="1">
          <a:spLocks noChangeArrowheads="1"/>
        </xdr:cNvSpPr>
      </xdr:nvSpPr>
      <xdr:spPr bwMode="auto">
        <a:xfrm>
          <a:off x="6555468" y="4701268"/>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1694" name="Text Box 16">
          <a:extLst>
            <a:ext uri="{FF2B5EF4-FFF2-40B4-BE49-F238E27FC236}">
              <a16:creationId xmlns:a16="http://schemas.microsoft.com/office/drawing/2014/main" id="{7A556319-79CC-4287-B135-1BD28173EE4D}"/>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1695" name="Text Box 17">
          <a:extLst>
            <a:ext uri="{FF2B5EF4-FFF2-40B4-BE49-F238E27FC236}">
              <a16:creationId xmlns:a16="http://schemas.microsoft.com/office/drawing/2014/main" id="{EEB8C71A-8396-4F60-B6FC-B5985306A10E}"/>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1696" name="Text Box 18">
          <a:extLst>
            <a:ext uri="{FF2B5EF4-FFF2-40B4-BE49-F238E27FC236}">
              <a16:creationId xmlns:a16="http://schemas.microsoft.com/office/drawing/2014/main" id="{8E087A3F-0F8D-4BEA-B194-718A7C22FA2B}"/>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1697" name="Text Box 16">
          <a:extLst>
            <a:ext uri="{FF2B5EF4-FFF2-40B4-BE49-F238E27FC236}">
              <a16:creationId xmlns:a16="http://schemas.microsoft.com/office/drawing/2014/main" id="{D4CFE1C8-962B-4869-A88F-2073F702D328}"/>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1698" name="Text Box 17">
          <a:extLst>
            <a:ext uri="{FF2B5EF4-FFF2-40B4-BE49-F238E27FC236}">
              <a16:creationId xmlns:a16="http://schemas.microsoft.com/office/drawing/2014/main" id="{83E508AD-F368-408E-8579-FB05BE0E6DE4}"/>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1699" name="Text Box 18">
          <a:extLst>
            <a:ext uri="{FF2B5EF4-FFF2-40B4-BE49-F238E27FC236}">
              <a16:creationId xmlns:a16="http://schemas.microsoft.com/office/drawing/2014/main" id="{0EFA6D46-9D92-4C79-B053-27559B5D7441}"/>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1700" name="Text Box 19">
          <a:extLst>
            <a:ext uri="{FF2B5EF4-FFF2-40B4-BE49-F238E27FC236}">
              <a16:creationId xmlns:a16="http://schemas.microsoft.com/office/drawing/2014/main" id="{A8421C5C-C0D1-4E24-9950-20156F2D41B5}"/>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1701" name="Text Box 16">
          <a:extLst>
            <a:ext uri="{FF2B5EF4-FFF2-40B4-BE49-F238E27FC236}">
              <a16:creationId xmlns:a16="http://schemas.microsoft.com/office/drawing/2014/main" id="{930851DA-F6E6-4BE2-953B-C445717EFE12}"/>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1702" name="Text Box 17">
          <a:extLst>
            <a:ext uri="{FF2B5EF4-FFF2-40B4-BE49-F238E27FC236}">
              <a16:creationId xmlns:a16="http://schemas.microsoft.com/office/drawing/2014/main" id="{BD52F94A-90C4-4227-A999-1BD287FEBD6A}"/>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1703" name="Text Box 18">
          <a:extLst>
            <a:ext uri="{FF2B5EF4-FFF2-40B4-BE49-F238E27FC236}">
              <a16:creationId xmlns:a16="http://schemas.microsoft.com/office/drawing/2014/main" id="{A5AB7C97-73BB-4EAD-B5D2-29353E960EBA}"/>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1704" name="Text Box 19">
          <a:extLst>
            <a:ext uri="{FF2B5EF4-FFF2-40B4-BE49-F238E27FC236}">
              <a16:creationId xmlns:a16="http://schemas.microsoft.com/office/drawing/2014/main" id="{E69604FA-8867-40AA-A5E6-E5C7D19C5611}"/>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1705" name="Text Box 16">
          <a:extLst>
            <a:ext uri="{FF2B5EF4-FFF2-40B4-BE49-F238E27FC236}">
              <a16:creationId xmlns:a16="http://schemas.microsoft.com/office/drawing/2014/main" id="{DB3FC387-9027-4870-B862-07D5C85207BF}"/>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1706" name="Text Box 17">
          <a:extLst>
            <a:ext uri="{FF2B5EF4-FFF2-40B4-BE49-F238E27FC236}">
              <a16:creationId xmlns:a16="http://schemas.microsoft.com/office/drawing/2014/main" id="{E26FCE46-0B48-48F1-BBD8-149CAAD18426}"/>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1707" name="Text Box 18">
          <a:extLst>
            <a:ext uri="{FF2B5EF4-FFF2-40B4-BE49-F238E27FC236}">
              <a16:creationId xmlns:a16="http://schemas.microsoft.com/office/drawing/2014/main" id="{3BAEE067-78CD-4137-B09E-EA88B7A7D61F}"/>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1708" name="Text Box 19">
          <a:extLst>
            <a:ext uri="{FF2B5EF4-FFF2-40B4-BE49-F238E27FC236}">
              <a16:creationId xmlns:a16="http://schemas.microsoft.com/office/drawing/2014/main" id="{78EDC750-86E0-4E4E-AE47-72589B71F412}"/>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504825</xdr:rowOff>
    </xdr:from>
    <xdr:ext cx="95250" cy="448496"/>
    <xdr:sp macro="" textlink="">
      <xdr:nvSpPr>
        <xdr:cNvPr id="1709" name="Text Box 15">
          <a:extLst>
            <a:ext uri="{FF2B5EF4-FFF2-40B4-BE49-F238E27FC236}">
              <a16:creationId xmlns:a16="http://schemas.microsoft.com/office/drawing/2014/main" id="{48B429E5-1A8D-4F31-8931-A5435B3F1A88}"/>
            </a:ext>
          </a:extLst>
        </xdr:cNvPr>
        <xdr:cNvSpPr txBox="1">
          <a:spLocks noChangeArrowheads="1"/>
        </xdr:cNvSpPr>
      </xdr:nvSpPr>
      <xdr:spPr bwMode="auto">
        <a:xfrm>
          <a:off x="3710214" y="5433332"/>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1710" name="Text Box 16">
          <a:extLst>
            <a:ext uri="{FF2B5EF4-FFF2-40B4-BE49-F238E27FC236}">
              <a16:creationId xmlns:a16="http://schemas.microsoft.com/office/drawing/2014/main" id="{05C0A4D1-3FBF-4263-8CEE-7CA18FEA24A8}"/>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1711" name="Text Box 17">
          <a:extLst>
            <a:ext uri="{FF2B5EF4-FFF2-40B4-BE49-F238E27FC236}">
              <a16:creationId xmlns:a16="http://schemas.microsoft.com/office/drawing/2014/main" id="{869EB2AA-CDD6-4E78-BBE4-6C2BB8FA67F8}"/>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1712" name="Text Box 18">
          <a:extLst>
            <a:ext uri="{FF2B5EF4-FFF2-40B4-BE49-F238E27FC236}">
              <a16:creationId xmlns:a16="http://schemas.microsoft.com/office/drawing/2014/main" id="{4A55016E-C64C-4E03-ADBC-D05B2DC5CF2B}"/>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1713" name="Text Box 19">
          <a:extLst>
            <a:ext uri="{FF2B5EF4-FFF2-40B4-BE49-F238E27FC236}">
              <a16:creationId xmlns:a16="http://schemas.microsoft.com/office/drawing/2014/main" id="{CF9AFC24-2987-4204-A224-CDF8BD639F55}"/>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504825</xdr:rowOff>
    </xdr:from>
    <xdr:ext cx="95250" cy="442269"/>
    <xdr:sp macro="" textlink="">
      <xdr:nvSpPr>
        <xdr:cNvPr id="1714" name="Text Box 15">
          <a:extLst>
            <a:ext uri="{FF2B5EF4-FFF2-40B4-BE49-F238E27FC236}">
              <a16:creationId xmlns:a16="http://schemas.microsoft.com/office/drawing/2014/main" id="{BA2E2CEF-E5BE-470E-ABCB-FFAB2E3137CE}"/>
            </a:ext>
          </a:extLst>
        </xdr:cNvPr>
        <xdr:cNvSpPr txBox="1">
          <a:spLocks noChangeArrowheads="1"/>
        </xdr:cNvSpPr>
      </xdr:nvSpPr>
      <xdr:spPr bwMode="auto">
        <a:xfrm>
          <a:off x="6555468" y="543333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0</xdr:rowOff>
    </xdr:from>
    <xdr:ext cx="95250" cy="171450"/>
    <xdr:sp macro="" textlink="">
      <xdr:nvSpPr>
        <xdr:cNvPr id="1715" name="Text Box 16">
          <a:extLst>
            <a:ext uri="{FF2B5EF4-FFF2-40B4-BE49-F238E27FC236}">
              <a16:creationId xmlns:a16="http://schemas.microsoft.com/office/drawing/2014/main" id="{8CEBD58B-AB55-4910-A556-A5B44EEF5F1A}"/>
            </a:ext>
          </a:extLst>
        </xdr:cNvPr>
        <xdr:cNvSpPr txBox="1">
          <a:spLocks noChangeArrowheads="1"/>
        </xdr:cNvSpPr>
      </xdr:nvSpPr>
      <xdr:spPr bwMode="auto">
        <a:xfrm>
          <a:off x="15475857"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0</xdr:rowOff>
    </xdr:from>
    <xdr:ext cx="95250" cy="171450"/>
    <xdr:sp macro="" textlink="">
      <xdr:nvSpPr>
        <xdr:cNvPr id="1716" name="Text Box 17">
          <a:extLst>
            <a:ext uri="{FF2B5EF4-FFF2-40B4-BE49-F238E27FC236}">
              <a16:creationId xmlns:a16="http://schemas.microsoft.com/office/drawing/2014/main" id="{126F7280-B7D6-41E9-9472-177DBABDBF1D}"/>
            </a:ext>
          </a:extLst>
        </xdr:cNvPr>
        <xdr:cNvSpPr txBox="1">
          <a:spLocks noChangeArrowheads="1"/>
        </xdr:cNvSpPr>
      </xdr:nvSpPr>
      <xdr:spPr bwMode="auto">
        <a:xfrm>
          <a:off x="15475857"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0</xdr:rowOff>
    </xdr:from>
    <xdr:ext cx="95250" cy="171450"/>
    <xdr:sp macro="" textlink="">
      <xdr:nvSpPr>
        <xdr:cNvPr id="1717" name="Text Box 18">
          <a:extLst>
            <a:ext uri="{FF2B5EF4-FFF2-40B4-BE49-F238E27FC236}">
              <a16:creationId xmlns:a16="http://schemas.microsoft.com/office/drawing/2014/main" id="{122100DA-AC02-47FC-93E4-ACCF340B1023}"/>
            </a:ext>
          </a:extLst>
        </xdr:cNvPr>
        <xdr:cNvSpPr txBox="1">
          <a:spLocks noChangeArrowheads="1"/>
        </xdr:cNvSpPr>
      </xdr:nvSpPr>
      <xdr:spPr bwMode="auto">
        <a:xfrm>
          <a:off x="15475857"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0</xdr:rowOff>
    </xdr:from>
    <xdr:ext cx="95250" cy="171450"/>
    <xdr:sp macro="" textlink="">
      <xdr:nvSpPr>
        <xdr:cNvPr id="1718" name="Text Box 19">
          <a:extLst>
            <a:ext uri="{FF2B5EF4-FFF2-40B4-BE49-F238E27FC236}">
              <a16:creationId xmlns:a16="http://schemas.microsoft.com/office/drawing/2014/main" id="{29E6B330-B1C0-439C-B6B8-4825D9D69E59}"/>
            </a:ext>
          </a:extLst>
        </xdr:cNvPr>
        <xdr:cNvSpPr txBox="1">
          <a:spLocks noChangeArrowheads="1"/>
        </xdr:cNvSpPr>
      </xdr:nvSpPr>
      <xdr:spPr bwMode="auto">
        <a:xfrm>
          <a:off x="15475857"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504825</xdr:rowOff>
    </xdr:from>
    <xdr:ext cx="95250" cy="442269"/>
    <xdr:sp macro="" textlink="">
      <xdr:nvSpPr>
        <xdr:cNvPr id="1719" name="Text Box 15">
          <a:extLst>
            <a:ext uri="{FF2B5EF4-FFF2-40B4-BE49-F238E27FC236}">
              <a16:creationId xmlns:a16="http://schemas.microsoft.com/office/drawing/2014/main" id="{5598523A-452E-482C-A749-20DEA3A3FCFD}"/>
            </a:ext>
          </a:extLst>
        </xdr:cNvPr>
        <xdr:cNvSpPr txBox="1">
          <a:spLocks noChangeArrowheads="1"/>
        </xdr:cNvSpPr>
      </xdr:nvSpPr>
      <xdr:spPr bwMode="auto">
        <a:xfrm>
          <a:off x="15475857" y="543333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504825</xdr:rowOff>
    </xdr:from>
    <xdr:ext cx="95250" cy="444014"/>
    <xdr:sp macro="" textlink="">
      <xdr:nvSpPr>
        <xdr:cNvPr id="1720" name="Text Box 15">
          <a:extLst>
            <a:ext uri="{FF2B5EF4-FFF2-40B4-BE49-F238E27FC236}">
              <a16:creationId xmlns:a16="http://schemas.microsoft.com/office/drawing/2014/main" id="{E46F0CCF-A521-42DD-AC45-7B05389967E1}"/>
            </a:ext>
          </a:extLst>
        </xdr:cNvPr>
        <xdr:cNvSpPr txBox="1">
          <a:spLocks noChangeArrowheads="1"/>
        </xdr:cNvSpPr>
      </xdr:nvSpPr>
      <xdr:spPr bwMode="auto">
        <a:xfrm>
          <a:off x="3710214" y="5245554"/>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1721" name="Text Box 16">
          <a:extLst>
            <a:ext uri="{FF2B5EF4-FFF2-40B4-BE49-F238E27FC236}">
              <a16:creationId xmlns:a16="http://schemas.microsoft.com/office/drawing/2014/main" id="{65D19D2B-EAE9-422C-BBE4-F5C07B732996}"/>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1722" name="Text Box 17">
          <a:extLst>
            <a:ext uri="{FF2B5EF4-FFF2-40B4-BE49-F238E27FC236}">
              <a16:creationId xmlns:a16="http://schemas.microsoft.com/office/drawing/2014/main" id="{82D30CF2-D2DC-40AB-B582-856347D65A9C}"/>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1723" name="Text Box 18">
          <a:extLst>
            <a:ext uri="{FF2B5EF4-FFF2-40B4-BE49-F238E27FC236}">
              <a16:creationId xmlns:a16="http://schemas.microsoft.com/office/drawing/2014/main" id="{1CB1FA4E-AA54-40C5-8BFC-FD22EFAF83CD}"/>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1724" name="Text Box 19">
          <a:extLst>
            <a:ext uri="{FF2B5EF4-FFF2-40B4-BE49-F238E27FC236}">
              <a16:creationId xmlns:a16="http://schemas.microsoft.com/office/drawing/2014/main" id="{4F8B4276-DC7D-4EAA-981D-C6848182CAFC}"/>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504825</xdr:rowOff>
    </xdr:from>
    <xdr:ext cx="95250" cy="213632"/>
    <xdr:sp macro="" textlink="">
      <xdr:nvSpPr>
        <xdr:cNvPr id="1725" name="Text Box 15">
          <a:extLst>
            <a:ext uri="{FF2B5EF4-FFF2-40B4-BE49-F238E27FC236}">
              <a16:creationId xmlns:a16="http://schemas.microsoft.com/office/drawing/2014/main" id="{DFB65EFB-E0BB-4A5A-A93D-4BFE7149A7F8}"/>
            </a:ext>
          </a:extLst>
        </xdr:cNvPr>
        <xdr:cNvSpPr txBox="1">
          <a:spLocks noChangeArrowheads="1"/>
        </xdr:cNvSpPr>
      </xdr:nvSpPr>
      <xdr:spPr bwMode="auto">
        <a:xfrm>
          <a:off x="3710214" y="543333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504825</xdr:rowOff>
    </xdr:from>
    <xdr:ext cx="95250" cy="444331"/>
    <xdr:sp macro="" textlink="">
      <xdr:nvSpPr>
        <xdr:cNvPr id="1726" name="Text Box 15">
          <a:extLst>
            <a:ext uri="{FF2B5EF4-FFF2-40B4-BE49-F238E27FC236}">
              <a16:creationId xmlns:a16="http://schemas.microsoft.com/office/drawing/2014/main" id="{DE2DF730-B209-4879-86C5-5235A8016A01}"/>
            </a:ext>
          </a:extLst>
        </xdr:cNvPr>
        <xdr:cNvSpPr txBox="1">
          <a:spLocks noChangeArrowheads="1"/>
        </xdr:cNvSpPr>
      </xdr:nvSpPr>
      <xdr:spPr bwMode="auto">
        <a:xfrm>
          <a:off x="3710214" y="5433332"/>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504825</xdr:rowOff>
    </xdr:from>
    <xdr:ext cx="95250" cy="442269"/>
    <xdr:sp macro="" textlink="">
      <xdr:nvSpPr>
        <xdr:cNvPr id="1727" name="Text Box 15">
          <a:extLst>
            <a:ext uri="{FF2B5EF4-FFF2-40B4-BE49-F238E27FC236}">
              <a16:creationId xmlns:a16="http://schemas.microsoft.com/office/drawing/2014/main" id="{385D7972-E253-4432-8F9D-450B6A74425F}"/>
            </a:ext>
          </a:extLst>
        </xdr:cNvPr>
        <xdr:cNvSpPr txBox="1">
          <a:spLocks noChangeArrowheads="1"/>
        </xdr:cNvSpPr>
      </xdr:nvSpPr>
      <xdr:spPr bwMode="auto">
        <a:xfrm>
          <a:off x="6555468" y="5245554"/>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1728" name="Text Box 16">
          <a:extLst>
            <a:ext uri="{FF2B5EF4-FFF2-40B4-BE49-F238E27FC236}">
              <a16:creationId xmlns:a16="http://schemas.microsoft.com/office/drawing/2014/main" id="{A8FBC231-4CBB-4A2B-A9E4-ECDC00CA77F2}"/>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1729" name="Text Box 17">
          <a:extLst>
            <a:ext uri="{FF2B5EF4-FFF2-40B4-BE49-F238E27FC236}">
              <a16:creationId xmlns:a16="http://schemas.microsoft.com/office/drawing/2014/main" id="{316D4B57-6A31-4D23-930B-27F46BC77780}"/>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1730" name="Text Box 18">
          <a:extLst>
            <a:ext uri="{FF2B5EF4-FFF2-40B4-BE49-F238E27FC236}">
              <a16:creationId xmlns:a16="http://schemas.microsoft.com/office/drawing/2014/main" id="{5E628F91-38CF-4C1D-B1F9-F42EB7CF2851}"/>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504825</xdr:rowOff>
    </xdr:from>
    <xdr:ext cx="95250" cy="213632"/>
    <xdr:sp macro="" textlink="">
      <xdr:nvSpPr>
        <xdr:cNvPr id="1731" name="Text Box 15">
          <a:extLst>
            <a:ext uri="{FF2B5EF4-FFF2-40B4-BE49-F238E27FC236}">
              <a16:creationId xmlns:a16="http://schemas.microsoft.com/office/drawing/2014/main" id="{4EB69B2E-1189-4CD2-9555-0D2E533931D2}"/>
            </a:ext>
          </a:extLst>
        </xdr:cNvPr>
        <xdr:cNvSpPr txBox="1">
          <a:spLocks noChangeArrowheads="1"/>
        </xdr:cNvSpPr>
      </xdr:nvSpPr>
      <xdr:spPr bwMode="auto">
        <a:xfrm>
          <a:off x="6555468" y="543333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1732" name="Text Box 16">
          <a:extLst>
            <a:ext uri="{FF2B5EF4-FFF2-40B4-BE49-F238E27FC236}">
              <a16:creationId xmlns:a16="http://schemas.microsoft.com/office/drawing/2014/main" id="{3186638C-9369-45FD-8952-7D840622AEBF}"/>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1733" name="Text Box 17">
          <a:extLst>
            <a:ext uri="{FF2B5EF4-FFF2-40B4-BE49-F238E27FC236}">
              <a16:creationId xmlns:a16="http://schemas.microsoft.com/office/drawing/2014/main" id="{37C4C08D-AAB3-4DB1-9CA5-2431618194A9}"/>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1734" name="Text Box 18">
          <a:extLst>
            <a:ext uri="{FF2B5EF4-FFF2-40B4-BE49-F238E27FC236}">
              <a16:creationId xmlns:a16="http://schemas.microsoft.com/office/drawing/2014/main" id="{8AFD771C-54A9-470E-AB0D-BB37314A43B6}"/>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1735" name="Text Box 19">
          <a:extLst>
            <a:ext uri="{FF2B5EF4-FFF2-40B4-BE49-F238E27FC236}">
              <a16:creationId xmlns:a16="http://schemas.microsoft.com/office/drawing/2014/main" id="{E0E03E51-F071-4AE5-9290-E18185ADFAB9}"/>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1736" name="Text Box 16">
          <a:extLst>
            <a:ext uri="{FF2B5EF4-FFF2-40B4-BE49-F238E27FC236}">
              <a16:creationId xmlns:a16="http://schemas.microsoft.com/office/drawing/2014/main" id="{207FF88F-4904-41F1-8DE3-7960EC03F9CF}"/>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1737" name="Text Box 17">
          <a:extLst>
            <a:ext uri="{FF2B5EF4-FFF2-40B4-BE49-F238E27FC236}">
              <a16:creationId xmlns:a16="http://schemas.microsoft.com/office/drawing/2014/main" id="{20468713-6561-4909-BADD-922A8E7F5526}"/>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1738" name="Text Box 18">
          <a:extLst>
            <a:ext uri="{FF2B5EF4-FFF2-40B4-BE49-F238E27FC236}">
              <a16:creationId xmlns:a16="http://schemas.microsoft.com/office/drawing/2014/main" id="{4E4685C4-457B-432F-BEF8-E7B347C38B52}"/>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1739" name="Text Box 19">
          <a:extLst>
            <a:ext uri="{FF2B5EF4-FFF2-40B4-BE49-F238E27FC236}">
              <a16:creationId xmlns:a16="http://schemas.microsoft.com/office/drawing/2014/main" id="{3314E26B-5212-4BA6-B5CF-8FA922B88432}"/>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1740" name="Text Box 16">
          <a:extLst>
            <a:ext uri="{FF2B5EF4-FFF2-40B4-BE49-F238E27FC236}">
              <a16:creationId xmlns:a16="http://schemas.microsoft.com/office/drawing/2014/main" id="{CA15D126-3926-41C2-9029-E4DC6F4C34B1}"/>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1741" name="Text Box 17">
          <a:extLst>
            <a:ext uri="{FF2B5EF4-FFF2-40B4-BE49-F238E27FC236}">
              <a16:creationId xmlns:a16="http://schemas.microsoft.com/office/drawing/2014/main" id="{A84E2C3C-393F-4E5D-8735-7FC4FE6EE165}"/>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1742" name="Text Box 18">
          <a:extLst>
            <a:ext uri="{FF2B5EF4-FFF2-40B4-BE49-F238E27FC236}">
              <a16:creationId xmlns:a16="http://schemas.microsoft.com/office/drawing/2014/main" id="{659F69AC-6ABF-4DC4-AF81-649BBF78F887}"/>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1743" name="Text Box 19">
          <a:extLst>
            <a:ext uri="{FF2B5EF4-FFF2-40B4-BE49-F238E27FC236}">
              <a16:creationId xmlns:a16="http://schemas.microsoft.com/office/drawing/2014/main" id="{EC53161D-45BD-4256-8B80-9ECCED9AF57C}"/>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1744" name="Text Box 16">
          <a:extLst>
            <a:ext uri="{FF2B5EF4-FFF2-40B4-BE49-F238E27FC236}">
              <a16:creationId xmlns:a16="http://schemas.microsoft.com/office/drawing/2014/main" id="{979A2884-3B49-4AD5-823B-F3267C9E6E62}"/>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1745" name="Text Box 17">
          <a:extLst>
            <a:ext uri="{FF2B5EF4-FFF2-40B4-BE49-F238E27FC236}">
              <a16:creationId xmlns:a16="http://schemas.microsoft.com/office/drawing/2014/main" id="{C4AD29DF-7E24-47CD-92AD-36409A54A144}"/>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1746" name="Text Box 18">
          <a:extLst>
            <a:ext uri="{FF2B5EF4-FFF2-40B4-BE49-F238E27FC236}">
              <a16:creationId xmlns:a16="http://schemas.microsoft.com/office/drawing/2014/main" id="{42B802B0-597D-4598-A5E7-0E89A2531492}"/>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1747" name="Text Box 19">
          <a:extLst>
            <a:ext uri="{FF2B5EF4-FFF2-40B4-BE49-F238E27FC236}">
              <a16:creationId xmlns:a16="http://schemas.microsoft.com/office/drawing/2014/main" id="{301FDB7B-0239-496F-AE1C-E13728B41A28}"/>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0</xdr:rowOff>
    </xdr:from>
    <xdr:ext cx="95250" cy="171450"/>
    <xdr:sp macro="" textlink="">
      <xdr:nvSpPr>
        <xdr:cNvPr id="1748" name="Text Box 16">
          <a:extLst>
            <a:ext uri="{FF2B5EF4-FFF2-40B4-BE49-F238E27FC236}">
              <a16:creationId xmlns:a16="http://schemas.microsoft.com/office/drawing/2014/main" id="{D6AC4881-D9B3-47EC-966D-807FB6586FD2}"/>
            </a:ext>
          </a:extLst>
        </xdr:cNvPr>
        <xdr:cNvSpPr txBox="1">
          <a:spLocks noChangeArrowheads="1"/>
        </xdr:cNvSpPr>
      </xdr:nvSpPr>
      <xdr:spPr bwMode="auto">
        <a:xfrm>
          <a:off x="15475857"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0</xdr:rowOff>
    </xdr:from>
    <xdr:ext cx="95250" cy="171450"/>
    <xdr:sp macro="" textlink="">
      <xdr:nvSpPr>
        <xdr:cNvPr id="1749" name="Text Box 17">
          <a:extLst>
            <a:ext uri="{FF2B5EF4-FFF2-40B4-BE49-F238E27FC236}">
              <a16:creationId xmlns:a16="http://schemas.microsoft.com/office/drawing/2014/main" id="{E2E3D9E0-4328-49DC-A154-9908B7D606BF}"/>
            </a:ext>
          </a:extLst>
        </xdr:cNvPr>
        <xdr:cNvSpPr txBox="1">
          <a:spLocks noChangeArrowheads="1"/>
        </xdr:cNvSpPr>
      </xdr:nvSpPr>
      <xdr:spPr bwMode="auto">
        <a:xfrm>
          <a:off x="15475857"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0</xdr:rowOff>
    </xdr:from>
    <xdr:ext cx="95250" cy="171450"/>
    <xdr:sp macro="" textlink="">
      <xdr:nvSpPr>
        <xdr:cNvPr id="1750" name="Text Box 18">
          <a:extLst>
            <a:ext uri="{FF2B5EF4-FFF2-40B4-BE49-F238E27FC236}">
              <a16:creationId xmlns:a16="http://schemas.microsoft.com/office/drawing/2014/main" id="{ADE394E7-8BBD-4A59-86BB-2B0BDD912C96}"/>
            </a:ext>
          </a:extLst>
        </xdr:cNvPr>
        <xdr:cNvSpPr txBox="1">
          <a:spLocks noChangeArrowheads="1"/>
        </xdr:cNvSpPr>
      </xdr:nvSpPr>
      <xdr:spPr bwMode="auto">
        <a:xfrm>
          <a:off x="15475857"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0</xdr:rowOff>
    </xdr:from>
    <xdr:ext cx="95250" cy="171450"/>
    <xdr:sp macro="" textlink="">
      <xdr:nvSpPr>
        <xdr:cNvPr id="1751" name="Text Box 19">
          <a:extLst>
            <a:ext uri="{FF2B5EF4-FFF2-40B4-BE49-F238E27FC236}">
              <a16:creationId xmlns:a16="http://schemas.microsoft.com/office/drawing/2014/main" id="{080BA05E-CF30-4D21-9750-609644BFFC9F}"/>
            </a:ext>
          </a:extLst>
        </xdr:cNvPr>
        <xdr:cNvSpPr txBox="1">
          <a:spLocks noChangeArrowheads="1"/>
        </xdr:cNvSpPr>
      </xdr:nvSpPr>
      <xdr:spPr bwMode="auto">
        <a:xfrm>
          <a:off x="15475857"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49</xdr:row>
      <xdr:rowOff>504825</xdr:rowOff>
    </xdr:from>
    <xdr:ext cx="95250" cy="444014"/>
    <xdr:sp macro="" textlink="">
      <xdr:nvSpPr>
        <xdr:cNvPr id="1752" name="Text Box 15">
          <a:extLst>
            <a:ext uri="{FF2B5EF4-FFF2-40B4-BE49-F238E27FC236}">
              <a16:creationId xmlns:a16="http://schemas.microsoft.com/office/drawing/2014/main" id="{537094A3-C640-449C-9CB7-C35C983A5D53}"/>
            </a:ext>
          </a:extLst>
        </xdr:cNvPr>
        <xdr:cNvSpPr txBox="1">
          <a:spLocks noChangeArrowheads="1"/>
        </xdr:cNvSpPr>
      </xdr:nvSpPr>
      <xdr:spPr bwMode="auto">
        <a:xfrm>
          <a:off x="3710214" y="5789839"/>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1753" name="Text Box 16">
          <a:extLst>
            <a:ext uri="{FF2B5EF4-FFF2-40B4-BE49-F238E27FC236}">
              <a16:creationId xmlns:a16="http://schemas.microsoft.com/office/drawing/2014/main" id="{BA57C867-C9DC-44D1-A68F-0D0DA17EA812}"/>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1754" name="Text Box 17">
          <a:extLst>
            <a:ext uri="{FF2B5EF4-FFF2-40B4-BE49-F238E27FC236}">
              <a16:creationId xmlns:a16="http://schemas.microsoft.com/office/drawing/2014/main" id="{1126C9C2-BAAF-438B-910E-54B0A69B33C3}"/>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1755" name="Text Box 18">
          <a:extLst>
            <a:ext uri="{FF2B5EF4-FFF2-40B4-BE49-F238E27FC236}">
              <a16:creationId xmlns:a16="http://schemas.microsoft.com/office/drawing/2014/main" id="{5A62DD36-B180-43A9-B921-0A9D93A7A1C8}"/>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1756" name="Text Box 19">
          <a:extLst>
            <a:ext uri="{FF2B5EF4-FFF2-40B4-BE49-F238E27FC236}">
              <a16:creationId xmlns:a16="http://schemas.microsoft.com/office/drawing/2014/main" id="{5102418A-75A4-4B26-B588-5596993ACFDA}"/>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49</xdr:row>
      <xdr:rowOff>504825</xdr:rowOff>
    </xdr:from>
    <xdr:ext cx="95250" cy="442269"/>
    <xdr:sp macro="" textlink="">
      <xdr:nvSpPr>
        <xdr:cNvPr id="1757" name="Text Box 15">
          <a:extLst>
            <a:ext uri="{FF2B5EF4-FFF2-40B4-BE49-F238E27FC236}">
              <a16:creationId xmlns:a16="http://schemas.microsoft.com/office/drawing/2014/main" id="{9522F63C-D703-4419-A9B9-08EAAACA0697}"/>
            </a:ext>
          </a:extLst>
        </xdr:cNvPr>
        <xdr:cNvSpPr txBox="1">
          <a:spLocks noChangeArrowheads="1"/>
        </xdr:cNvSpPr>
      </xdr:nvSpPr>
      <xdr:spPr bwMode="auto">
        <a:xfrm>
          <a:off x="6555468" y="5789839"/>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1758" name="Text Box 16">
          <a:extLst>
            <a:ext uri="{FF2B5EF4-FFF2-40B4-BE49-F238E27FC236}">
              <a16:creationId xmlns:a16="http://schemas.microsoft.com/office/drawing/2014/main" id="{9A91C0FC-0AD0-46BA-A66A-5BF2F0F4EA28}"/>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1759" name="Text Box 17">
          <a:extLst>
            <a:ext uri="{FF2B5EF4-FFF2-40B4-BE49-F238E27FC236}">
              <a16:creationId xmlns:a16="http://schemas.microsoft.com/office/drawing/2014/main" id="{00756AE0-1495-4EC6-A04B-D810B890BF77}"/>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1760" name="Text Box 18">
          <a:extLst>
            <a:ext uri="{FF2B5EF4-FFF2-40B4-BE49-F238E27FC236}">
              <a16:creationId xmlns:a16="http://schemas.microsoft.com/office/drawing/2014/main" id="{8A8E4093-3208-4273-A37D-A25A17AE461F}"/>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1761" name="Text Box 16">
          <a:extLst>
            <a:ext uri="{FF2B5EF4-FFF2-40B4-BE49-F238E27FC236}">
              <a16:creationId xmlns:a16="http://schemas.microsoft.com/office/drawing/2014/main" id="{99079695-D3B6-4DF8-92AF-1E3A5EFFA9B0}"/>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1762" name="Text Box 17">
          <a:extLst>
            <a:ext uri="{FF2B5EF4-FFF2-40B4-BE49-F238E27FC236}">
              <a16:creationId xmlns:a16="http://schemas.microsoft.com/office/drawing/2014/main" id="{38DAC417-1679-4CED-89FA-DF299AB3F1C5}"/>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1763" name="Text Box 18">
          <a:extLst>
            <a:ext uri="{FF2B5EF4-FFF2-40B4-BE49-F238E27FC236}">
              <a16:creationId xmlns:a16="http://schemas.microsoft.com/office/drawing/2014/main" id="{075F1FDC-8B24-4DF8-A6D9-285A4190A96F}"/>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1764" name="Text Box 19">
          <a:extLst>
            <a:ext uri="{FF2B5EF4-FFF2-40B4-BE49-F238E27FC236}">
              <a16:creationId xmlns:a16="http://schemas.microsoft.com/office/drawing/2014/main" id="{30D77CDE-2BF5-44B7-BC5C-26569DFA2046}"/>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1765" name="Text Box 16">
          <a:extLst>
            <a:ext uri="{FF2B5EF4-FFF2-40B4-BE49-F238E27FC236}">
              <a16:creationId xmlns:a16="http://schemas.microsoft.com/office/drawing/2014/main" id="{BEFA6D41-8C9D-4732-9CCB-7F6C37AF698D}"/>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1766" name="Text Box 17">
          <a:extLst>
            <a:ext uri="{FF2B5EF4-FFF2-40B4-BE49-F238E27FC236}">
              <a16:creationId xmlns:a16="http://schemas.microsoft.com/office/drawing/2014/main" id="{EB33B4AE-4FE3-4EB5-94E9-D6D338DFA62F}"/>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1767" name="Text Box 18">
          <a:extLst>
            <a:ext uri="{FF2B5EF4-FFF2-40B4-BE49-F238E27FC236}">
              <a16:creationId xmlns:a16="http://schemas.microsoft.com/office/drawing/2014/main" id="{060460A4-DF2F-476D-B768-E2DA96E3A0EF}"/>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1768" name="Text Box 19">
          <a:extLst>
            <a:ext uri="{FF2B5EF4-FFF2-40B4-BE49-F238E27FC236}">
              <a16:creationId xmlns:a16="http://schemas.microsoft.com/office/drawing/2014/main" id="{9534FFF7-9028-4106-91AB-CA5271C24897}"/>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504825</xdr:rowOff>
    </xdr:from>
    <xdr:ext cx="95250" cy="448496"/>
    <xdr:sp macro="" textlink="">
      <xdr:nvSpPr>
        <xdr:cNvPr id="1769" name="Text Box 15">
          <a:extLst>
            <a:ext uri="{FF2B5EF4-FFF2-40B4-BE49-F238E27FC236}">
              <a16:creationId xmlns:a16="http://schemas.microsoft.com/office/drawing/2014/main" id="{0AC10CE1-98EF-482D-B07B-7FED6E1D1BD5}"/>
            </a:ext>
          </a:extLst>
        </xdr:cNvPr>
        <xdr:cNvSpPr txBox="1">
          <a:spLocks noChangeArrowheads="1"/>
        </xdr:cNvSpPr>
      </xdr:nvSpPr>
      <xdr:spPr bwMode="auto">
        <a:xfrm>
          <a:off x="3710214" y="5977618"/>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504825</xdr:rowOff>
    </xdr:from>
    <xdr:ext cx="95250" cy="442269"/>
    <xdr:sp macro="" textlink="">
      <xdr:nvSpPr>
        <xdr:cNvPr id="1770" name="Text Box 15">
          <a:extLst>
            <a:ext uri="{FF2B5EF4-FFF2-40B4-BE49-F238E27FC236}">
              <a16:creationId xmlns:a16="http://schemas.microsoft.com/office/drawing/2014/main" id="{5F0F2A65-5F10-4ED6-93F9-CBBCBE874C30}"/>
            </a:ext>
          </a:extLst>
        </xdr:cNvPr>
        <xdr:cNvSpPr txBox="1">
          <a:spLocks noChangeArrowheads="1"/>
        </xdr:cNvSpPr>
      </xdr:nvSpPr>
      <xdr:spPr bwMode="auto">
        <a:xfrm>
          <a:off x="6555468" y="5977618"/>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504825</xdr:rowOff>
    </xdr:from>
    <xdr:ext cx="95250" cy="442269"/>
    <xdr:sp macro="" textlink="">
      <xdr:nvSpPr>
        <xdr:cNvPr id="1771" name="Text Box 15">
          <a:extLst>
            <a:ext uri="{FF2B5EF4-FFF2-40B4-BE49-F238E27FC236}">
              <a16:creationId xmlns:a16="http://schemas.microsoft.com/office/drawing/2014/main" id="{A460C8F7-18E9-44BD-AD9E-F233A46F98ED}"/>
            </a:ext>
          </a:extLst>
        </xdr:cNvPr>
        <xdr:cNvSpPr txBox="1">
          <a:spLocks noChangeArrowheads="1"/>
        </xdr:cNvSpPr>
      </xdr:nvSpPr>
      <xdr:spPr bwMode="auto">
        <a:xfrm>
          <a:off x="15475857" y="5977618"/>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504825</xdr:rowOff>
    </xdr:from>
    <xdr:ext cx="95250" cy="213632"/>
    <xdr:sp macro="" textlink="">
      <xdr:nvSpPr>
        <xdr:cNvPr id="1772" name="Text Box 15">
          <a:extLst>
            <a:ext uri="{FF2B5EF4-FFF2-40B4-BE49-F238E27FC236}">
              <a16:creationId xmlns:a16="http://schemas.microsoft.com/office/drawing/2014/main" id="{900EEC4F-608A-4075-A4F9-E02DF55F846D}"/>
            </a:ext>
          </a:extLst>
        </xdr:cNvPr>
        <xdr:cNvSpPr txBox="1">
          <a:spLocks noChangeArrowheads="1"/>
        </xdr:cNvSpPr>
      </xdr:nvSpPr>
      <xdr:spPr bwMode="auto">
        <a:xfrm>
          <a:off x="3710214" y="597761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504825</xdr:rowOff>
    </xdr:from>
    <xdr:ext cx="95250" cy="444331"/>
    <xdr:sp macro="" textlink="">
      <xdr:nvSpPr>
        <xdr:cNvPr id="1773" name="Text Box 15">
          <a:extLst>
            <a:ext uri="{FF2B5EF4-FFF2-40B4-BE49-F238E27FC236}">
              <a16:creationId xmlns:a16="http://schemas.microsoft.com/office/drawing/2014/main" id="{63937A34-D090-459C-B940-78300CFF8218}"/>
            </a:ext>
          </a:extLst>
        </xdr:cNvPr>
        <xdr:cNvSpPr txBox="1">
          <a:spLocks noChangeArrowheads="1"/>
        </xdr:cNvSpPr>
      </xdr:nvSpPr>
      <xdr:spPr bwMode="auto">
        <a:xfrm>
          <a:off x="3710214" y="5977618"/>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504825</xdr:rowOff>
    </xdr:from>
    <xdr:ext cx="95250" cy="213632"/>
    <xdr:sp macro="" textlink="">
      <xdr:nvSpPr>
        <xdr:cNvPr id="1774" name="Text Box 15">
          <a:extLst>
            <a:ext uri="{FF2B5EF4-FFF2-40B4-BE49-F238E27FC236}">
              <a16:creationId xmlns:a16="http://schemas.microsoft.com/office/drawing/2014/main" id="{8F5F120B-EDC1-4682-909A-814DA67AA2DC}"/>
            </a:ext>
          </a:extLst>
        </xdr:cNvPr>
        <xdr:cNvSpPr txBox="1">
          <a:spLocks noChangeArrowheads="1"/>
        </xdr:cNvSpPr>
      </xdr:nvSpPr>
      <xdr:spPr bwMode="auto">
        <a:xfrm>
          <a:off x="6555468" y="597761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1775" name="Text Box 16">
          <a:extLst>
            <a:ext uri="{FF2B5EF4-FFF2-40B4-BE49-F238E27FC236}">
              <a16:creationId xmlns:a16="http://schemas.microsoft.com/office/drawing/2014/main" id="{2AC10851-85C3-4C99-A821-93CFFF2DA7A9}"/>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1776" name="Text Box 17">
          <a:extLst>
            <a:ext uri="{FF2B5EF4-FFF2-40B4-BE49-F238E27FC236}">
              <a16:creationId xmlns:a16="http://schemas.microsoft.com/office/drawing/2014/main" id="{7FB0885B-AD30-46B1-9034-995ACDA5CA78}"/>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1777" name="Text Box 18">
          <a:extLst>
            <a:ext uri="{FF2B5EF4-FFF2-40B4-BE49-F238E27FC236}">
              <a16:creationId xmlns:a16="http://schemas.microsoft.com/office/drawing/2014/main" id="{4945904A-122C-465C-9A93-4FF691A77FAE}"/>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1778" name="Text Box 19">
          <a:extLst>
            <a:ext uri="{FF2B5EF4-FFF2-40B4-BE49-F238E27FC236}">
              <a16:creationId xmlns:a16="http://schemas.microsoft.com/office/drawing/2014/main" id="{E2413F4D-568E-41CC-BF2F-0ABBADD1BB45}"/>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1779" name="Text Box 16">
          <a:extLst>
            <a:ext uri="{FF2B5EF4-FFF2-40B4-BE49-F238E27FC236}">
              <a16:creationId xmlns:a16="http://schemas.microsoft.com/office/drawing/2014/main" id="{B81CDC60-77E2-45A5-80D5-96FE2F0FE7F3}"/>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1780" name="Text Box 17">
          <a:extLst>
            <a:ext uri="{FF2B5EF4-FFF2-40B4-BE49-F238E27FC236}">
              <a16:creationId xmlns:a16="http://schemas.microsoft.com/office/drawing/2014/main" id="{3676D17E-D94E-4DF3-B47A-B0386A41E736}"/>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1781" name="Text Box 18">
          <a:extLst>
            <a:ext uri="{FF2B5EF4-FFF2-40B4-BE49-F238E27FC236}">
              <a16:creationId xmlns:a16="http://schemas.microsoft.com/office/drawing/2014/main" id="{D134CB9F-5AD5-49E1-A7EC-447E3027162A}"/>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1782" name="Text Box 19">
          <a:extLst>
            <a:ext uri="{FF2B5EF4-FFF2-40B4-BE49-F238E27FC236}">
              <a16:creationId xmlns:a16="http://schemas.microsoft.com/office/drawing/2014/main" id="{7C07FAD0-1340-498E-9587-063AE2068482}"/>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54</xdr:row>
      <xdr:rowOff>0</xdr:rowOff>
    </xdr:from>
    <xdr:ext cx="95250" cy="171450"/>
    <xdr:sp macro="" textlink="">
      <xdr:nvSpPr>
        <xdr:cNvPr id="1783" name="Text Box 16">
          <a:extLst>
            <a:ext uri="{FF2B5EF4-FFF2-40B4-BE49-F238E27FC236}">
              <a16:creationId xmlns:a16="http://schemas.microsoft.com/office/drawing/2014/main" id="{F9B9FD25-14BC-4AB6-970E-EAA65B1CC04A}"/>
            </a:ext>
          </a:extLst>
        </xdr:cNvPr>
        <xdr:cNvSpPr txBox="1">
          <a:spLocks noChangeArrowheads="1"/>
        </xdr:cNvSpPr>
      </xdr:nvSpPr>
      <xdr:spPr bwMode="auto">
        <a:xfrm>
          <a:off x="15475857"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54</xdr:row>
      <xdr:rowOff>0</xdr:rowOff>
    </xdr:from>
    <xdr:ext cx="95250" cy="171450"/>
    <xdr:sp macro="" textlink="">
      <xdr:nvSpPr>
        <xdr:cNvPr id="1784" name="Text Box 17">
          <a:extLst>
            <a:ext uri="{FF2B5EF4-FFF2-40B4-BE49-F238E27FC236}">
              <a16:creationId xmlns:a16="http://schemas.microsoft.com/office/drawing/2014/main" id="{E966EB9A-237C-4C8E-B356-BDDF79C0D996}"/>
            </a:ext>
          </a:extLst>
        </xdr:cNvPr>
        <xdr:cNvSpPr txBox="1">
          <a:spLocks noChangeArrowheads="1"/>
        </xdr:cNvSpPr>
      </xdr:nvSpPr>
      <xdr:spPr bwMode="auto">
        <a:xfrm>
          <a:off x="15475857"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54</xdr:row>
      <xdr:rowOff>0</xdr:rowOff>
    </xdr:from>
    <xdr:ext cx="95250" cy="171450"/>
    <xdr:sp macro="" textlink="">
      <xdr:nvSpPr>
        <xdr:cNvPr id="1785" name="Text Box 18">
          <a:extLst>
            <a:ext uri="{FF2B5EF4-FFF2-40B4-BE49-F238E27FC236}">
              <a16:creationId xmlns:a16="http://schemas.microsoft.com/office/drawing/2014/main" id="{DFEC5651-9CBB-425B-B363-4D4E4C759758}"/>
            </a:ext>
          </a:extLst>
        </xdr:cNvPr>
        <xdr:cNvSpPr txBox="1">
          <a:spLocks noChangeArrowheads="1"/>
        </xdr:cNvSpPr>
      </xdr:nvSpPr>
      <xdr:spPr bwMode="auto">
        <a:xfrm>
          <a:off x="15475857"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54</xdr:row>
      <xdr:rowOff>0</xdr:rowOff>
    </xdr:from>
    <xdr:ext cx="95250" cy="171450"/>
    <xdr:sp macro="" textlink="">
      <xdr:nvSpPr>
        <xdr:cNvPr id="1786" name="Text Box 19">
          <a:extLst>
            <a:ext uri="{FF2B5EF4-FFF2-40B4-BE49-F238E27FC236}">
              <a16:creationId xmlns:a16="http://schemas.microsoft.com/office/drawing/2014/main" id="{657EE1E4-D877-4623-BA4D-FF7CA569C444}"/>
            </a:ext>
          </a:extLst>
        </xdr:cNvPr>
        <xdr:cNvSpPr txBox="1">
          <a:spLocks noChangeArrowheads="1"/>
        </xdr:cNvSpPr>
      </xdr:nvSpPr>
      <xdr:spPr bwMode="auto">
        <a:xfrm>
          <a:off x="15475857"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1787" name="Text Box 16">
          <a:extLst>
            <a:ext uri="{FF2B5EF4-FFF2-40B4-BE49-F238E27FC236}">
              <a16:creationId xmlns:a16="http://schemas.microsoft.com/office/drawing/2014/main" id="{57F5891F-21AF-4870-8019-700280CF27BA}"/>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1788" name="Text Box 17">
          <a:extLst>
            <a:ext uri="{FF2B5EF4-FFF2-40B4-BE49-F238E27FC236}">
              <a16:creationId xmlns:a16="http://schemas.microsoft.com/office/drawing/2014/main" id="{167D32B3-4508-406A-BA1E-D6AD1705B215}"/>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1789" name="Text Box 18">
          <a:extLst>
            <a:ext uri="{FF2B5EF4-FFF2-40B4-BE49-F238E27FC236}">
              <a16:creationId xmlns:a16="http://schemas.microsoft.com/office/drawing/2014/main" id="{EE797F35-214F-47AC-A409-111FE7E98C97}"/>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1790" name="Text Box 19">
          <a:extLst>
            <a:ext uri="{FF2B5EF4-FFF2-40B4-BE49-F238E27FC236}">
              <a16:creationId xmlns:a16="http://schemas.microsoft.com/office/drawing/2014/main" id="{C083B76A-A834-425A-BEEF-003F4B17FEFE}"/>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1791" name="Text Box 16">
          <a:extLst>
            <a:ext uri="{FF2B5EF4-FFF2-40B4-BE49-F238E27FC236}">
              <a16:creationId xmlns:a16="http://schemas.microsoft.com/office/drawing/2014/main" id="{B2361EB2-54D7-42C6-8272-03EACFD30829}"/>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1792" name="Text Box 17">
          <a:extLst>
            <a:ext uri="{FF2B5EF4-FFF2-40B4-BE49-F238E27FC236}">
              <a16:creationId xmlns:a16="http://schemas.microsoft.com/office/drawing/2014/main" id="{332128F7-FECA-4640-8827-08B28C993332}"/>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1793" name="Text Box 18">
          <a:extLst>
            <a:ext uri="{FF2B5EF4-FFF2-40B4-BE49-F238E27FC236}">
              <a16:creationId xmlns:a16="http://schemas.microsoft.com/office/drawing/2014/main" id="{2B411607-FBC5-4B06-AA39-D9AA550D9970}"/>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1794" name="Text Box 16">
          <a:extLst>
            <a:ext uri="{FF2B5EF4-FFF2-40B4-BE49-F238E27FC236}">
              <a16:creationId xmlns:a16="http://schemas.microsoft.com/office/drawing/2014/main" id="{3DDE8A26-4018-48C5-9F34-0B07CC93FE6A}"/>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1795" name="Text Box 17">
          <a:extLst>
            <a:ext uri="{FF2B5EF4-FFF2-40B4-BE49-F238E27FC236}">
              <a16:creationId xmlns:a16="http://schemas.microsoft.com/office/drawing/2014/main" id="{0011D77E-8496-4500-8FB4-354292136E59}"/>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1796" name="Text Box 18">
          <a:extLst>
            <a:ext uri="{FF2B5EF4-FFF2-40B4-BE49-F238E27FC236}">
              <a16:creationId xmlns:a16="http://schemas.microsoft.com/office/drawing/2014/main" id="{AA706CFB-9AC8-400F-8AF4-267CD40CAF02}"/>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1797" name="Text Box 19">
          <a:extLst>
            <a:ext uri="{FF2B5EF4-FFF2-40B4-BE49-F238E27FC236}">
              <a16:creationId xmlns:a16="http://schemas.microsoft.com/office/drawing/2014/main" id="{84C2C6E8-6A0D-470B-82C0-D8730FDC1020}"/>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1798" name="Text Box 16">
          <a:extLst>
            <a:ext uri="{FF2B5EF4-FFF2-40B4-BE49-F238E27FC236}">
              <a16:creationId xmlns:a16="http://schemas.microsoft.com/office/drawing/2014/main" id="{25803644-534A-4188-804A-7350B4C2B97C}"/>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1799" name="Text Box 17">
          <a:extLst>
            <a:ext uri="{FF2B5EF4-FFF2-40B4-BE49-F238E27FC236}">
              <a16:creationId xmlns:a16="http://schemas.microsoft.com/office/drawing/2014/main" id="{B9E79326-00D1-47A5-B763-0402B72DF44E}"/>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1800" name="Text Box 18">
          <a:extLst>
            <a:ext uri="{FF2B5EF4-FFF2-40B4-BE49-F238E27FC236}">
              <a16:creationId xmlns:a16="http://schemas.microsoft.com/office/drawing/2014/main" id="{CCA9A088-CC6F-463E-BCA1-3C11862CA636}"/>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1801" name="Text Box 19">
          <a:extLst>
            <a:ext uri="{FF2B5EF4-FFF2-40B4-BE49-F238E27FC236}">
              <a16:creationId xmlns:a16="http://schemas.microsoft.com/office/drawing/2014/main" id="{982DD3D3-ADF9-4F9C-A7C9-6B8F1CB71D33}"/>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1802" name="Text Box 16">
          <a:extLst>
            <a:ext uri="{FF2B5EF4-FFF2-40B4-BE49-F238E27FC236}">
              <a16:creationId xmlns:a16="http://schemas.microsoft.com/office/drawing/2014/main" id="{AC016489-2D81-472F-9DEF-338FB4177E08}"/>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1803" name="Text Box 17">
          <a:extLst>
            <a:ext uri="{FF2B5EF4-FFF2-40B4-BE49-F238E27FC236}">
              <a16:creationId xmlns:a16="http://schemas.microsoft.com/office/drawing/2014/main" id="{F3D20E3F-E5E3-4842-9463-4EDC8B46F09E}"/>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1804" name="Text Box 18">
          <a:extLst>
            <a:ext uri="{FF2B5EF4-FFF2-40B4-BE49-F238E27FC236}">
              <a16:creationId xmlns:a16="http://schemas.microsoft.com/office/drawing/2014/main" id="{B710DD33-3BEC-4EE5-A3A7-D0287690125D}"/>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1805" name="Text Box 19">
          <a:extLst>
            <a:ext uri="{FF2B5EF4-FFF2-40B4-BE49-F238E27FC236}">
              <a16:creationId xmlns:a16="http://schemas.microsoft.com/office/drawing/2014/main" id="{A6016362-F9B5-43E8-A6FD-8387E6986EBC}"/>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504825</xdr:rowOff>
    </xdr:from>
    <xdr:ext cx="95250" cy="461691"/>
    <xdr:sp macro="" textlink="">
      <xdr:nvSpPr>
        <xdr:cNvPr id="1806" name="Text Box 15">
          <a:extLst>
            <a:ext uri="{FF2B5EF4-FFF2-40B4-BE49-F238E27FC236}">
              <a16:creationId xmlns:a16="http://schemas.microsoft.com/office/drawing/2014/main" id="{A1D3DDA1-EAF2-46F7-8F20-B6AC3F8D78DE}"/>
            </a:ext>
          </a:extLst>
        </xdr:cNvPr>
        <xdr:cNvSpPr txBox="1">
          <a:spLocks noChangeArrowheads="1"/>
        </xdr:cNvSpPr>
      </xdr:nvSpPr>
      <xdr:spPr bwMode="auto">
        <a:xfrm>
          <a:off x="3710214" y="3800475"/>
          <a:ext cx="95250" cy="46169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1807" name="Text Box 16">
          <a:extLst>
            <a:ext uri="{FF2B5EF4-FFF2-40B4-BE49-F238E27FC236}">
              <a16:creationId xmlns:a16="http://schemas.microsoft.com/office/drawing/2014/main" id="{C1AF6918-327F-44FF-B42F-D7BC7A36D358}"/>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1808" name="Text Box 17">
          <a:extLst>
            <a:ext uri="{FF2B5EF4-FFF2-40B4-BE49-F238E27FC236}">
              <a16:creationId xmlns:a16="http://schemas.microsoft.com/office/drawing/2014/main" id="{46497D61-8A5C-420C-90F6-DDF3AE44C83F}"/>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1809" name="Text Box 18">
          <a:extLst>
            <a:ext uri="{FF2B5EF4-FFF2-40B4-BE49-F238E27FC236}">
              <a16:creationId xmlns:a16="http://schemas.microsoft.com/office/drawing/2014/main" id="{C3E67EF4-7EF5-4FE7-8851-291433E92723}"/>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1810" name="Text Box 19">
          <a:extLst>
            <a:ext uri="{FF2B5EF4-FFF2-40B4-BE49-F238E27FC236}">
              <a16:creationId xmlns:a16="http://schemas.microsoft.com/office/drawing/2014/main" id="{820374F2-B059-4C6A-AF54-E0A934A785F3}"/>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504825</xdr:rowOff>
    </xdr:from>
    <xdr:ext cx="95250" cy="442269"/>
    <xdr:sp macro="" textlink="">
      <xdr:nvSpPr>
        <xdr:cNvPr id="1811" name="Text Box 15">
          <a:extLst>
            <a:ext uri="{FF2B5EF4-FFF2-40B4-BE49-F238E27FC236}">
              <a16:creationId xmlns:a16="http://schemas.microsoft.com/office/drawing/2014/main" id="{BB67BB8D-19A9-4DBB-8D90-E930B8D23F26}"/>
            </a:ext>
          </a:extLst>
        </xdr:cNvPr>
        <xdr:cNvSpPr txBox="1">
          <a:spLocks noChangeArrowheads="1"/>
        </xdr:cNvSpPr>
      </xdr:nvSpPr>
      <xdr:spPr bwMode="auto">
        <a:xfrm>
          <a:off x="6555468" y="38004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0</xdr:rowOff>
    </xdr:from>
    <xdr:ext cx="95250" cy="171450"/>
    <xdr:sp macro="" textlink="">
      <xdr:nvSpPr>
        <xdr:cNvPr id="1812" name="Text Box 16">
          <a:extLst>
            <a:ext uri="{FF2B5EF4-FFF2-40B4-BE49-F238E27FC236}">
              <a16:creationId xmlns:a16="http://schemas.microsoft.com/office/drawing/2014/main" id="{95584AE7-DC55-45E9-B3C5-298F9C7FA98B}"/>
            </a:ext>
          </a:extLst>
        </xdr:cNvPr>
        <xdr:cNvSpPr txBox="1">
          <a:spLocks noChangeArrowheads="1"/>
        </xdr:cNvSpPr>
      </xdr:nvSpPr>
      <xdr:spPr bwMode="auto">
        <a:xfrm>
          <a:off x="15475857"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0</xdr:rowOff>
    </xdr:from>
    <xdr:ext cx="95250" cy="171450"/>
    <xdr:sp macro="" textlink="">
      <xdr:nvSpPr>
        <xdr:cNvPr id="1813" name="Text Box 17">
          <a:extLst>
            <a:ext uri="{FF2B5EF4-FFF2-40B4-BE49-F238E27FC236}">
              <a16:creationId xmlns:a16="http://schemas.microsoft.com/office/drawing/2014/main" id="{D673AE3F-E0A4-402C-94BA-BD346A67C11B}"/>
            </a:ext>
          </a:extLst>
        </xdr:cNvPr>
        <xdr:cNvSpPr txBox="1">
          <a:spLocks noChangeArrowheads="1"/>
        </xdr:cNvSpPr>
      </xdr:nvSpPr>
      <xdr:spPr bwMode="auto">
        <a:xfrm>
          <a:off x="15475857"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0</xdr:rowOff>
    </xdr:from>
    <xdr:ext cx="95250" cy="171450"/>
    <xdr:sp macro="" textlink="">
      <xdr:nvSpPr>
        <xdr:cNvPr id="1814" name="Text Box 18">
          <a:extLst>
            <a:ext uri="{FF2B5EF4-FFF2-40B4-BE49-F238E27FC236}">
              <a16:creationId xmlns:a16="http://schemas.microsoft.com/office/drawing/2014/main" id="{26890563-3E94-416A-A3EF-71BD5777EE82}"/>
            </a:ext>
          </a:extLst>
        </xdr:cNvPr>
        <xdr:cNvSpPr txBox="1">
          <a:spLocks noChangeArrowheads="1"/>
        </xdr:cNvSpPr>
      </xdr:nvSpPr>
      <xdr:spPr bwMode="auto">
        <a:xfrm>
          <a:off x="15475857"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0</xdr:rowOff>
    </xdr:from>
    <xdr:ext cx="95250" cy="171450"/>
    <xdr:sp macro="" textlink="">
      <xdr:nvSpPr>
        <xdr:cNvPr id="1815" name="Text Box 19">
          <a:extLst>
            <a:ext uri="{FF2B5EF4-FFF2-40B4-BE49-F238E27FC236}">
              <a16:creationId xmlns:a16="http://schemas.microsoft.com/office/drawing/2014/main" id="{27884724-32FA-45A0-9B5B-9747AA2DEB3B}"/>
            </a:ext>
          </a:extLst>
        </xdr:cNvPr>
        <xdr:cNvSpPr txBox="1">
          <a:spLocks noChangeArrowheads="1"/>
        </xdr:cNvSpPr>
      </xdr:nvSpPr>
      <xdr:spPr bwMode="auto">
        <a:xfrm>
          <a:off x="15475857"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504825</xdr:rowOff>
    </xdr:from>
    <xdr:ext cx="95250" cy="442269"/>
    <xdr:sp macro="" textlink="">
      <xdr:nvSpPr>
        <xdr:cNvPr id="1816" name="Text Box 15">
          <a:extLst>
            <a:ext uri="{FF2B5EF4-FFF2-40B4-BE49-F238E27FC236}">
              <a16:creationId xmlns:a16="http://schemas.microsoft.com/office/drawing/2014/main" id="{561A9199-FB6A-4E04-8288-51CB2F2435DB}"/>
            </a:ext>
          </a:extLst>
        </xdr:cNvPr>
        <xdr:cNvSpPr txBox="1">
          <a:spLocks noChangeArrowheads="1"/>
        </xdr:cNvSpPr>
      </xdr:nvSpPr>
      <xdr:spPr bwMode="auto">
        <a:xfrm>
          <a:off x="15475857" y="38004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57</xdr:row>
      <xdr:rowOff>504825</xdr:rowOff>
    </xdr:from>
    <xdr:ext cx="95250" cy="444014"/>
    <xdr:sp macro="" textlink="">
      <xdr:nvSpPr>
        <xdr:cNvPr id="1817" name="Text Box 15">
          <a:extLst>
            <a:ext uri="{FF2B5EF4-FFF2-40B4-BE49-F238E27FC236}">
              <a16:creationId xmlns:a16="http://schemas.microsoft.com/office/drawing/2014/main" id="{C4239C8F-C19E-4C2D-A59E-810950E73E25}"/>
            </a:ext>
          </a:extLst>
        </xdr:cNvPr>
        <xdr:cNvSpPr txBox="1">
          <a:spLocks noChangeArrowheads="1"/>
        </xdr:cNvSpPr>
      </xdr:nvSpPr>
      <xdr:spPr bwMode="auto">
        <a:xfrm>
          <a:off x="3710214" y="3612696"/>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1818" name="Text Box 16">
          <a:extLst>
            <a:ext uri="{FF2B5EF4-FFF2-40B4-BE49-F238E27FC236}">
              <a16:creationId xmlns:a16="http://schemas.microsoft.com/office/drawing/2014/main" id="{36D51386-01AD-43BD-9973-E716ECC34BB8}"/>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1819" name="Text Box 17">
          <a:extLst>
            <a:ext uri="{FF2B5EF4-FFF2-40B4-BE49-F238E27FC236}">
              <a16:creationId xmlns:a16="http://schemas.microsoft.com/office/drawing/2014/main" id="{31A65340-3A5D-4A9C-A08C-487FB803305E}"/>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1820" name="Text Box 18">
          <a:extLst>
            <a:ext uri="{FF2B5EF4-FFF2-40B4-BE49-F238E27FC236}">
              <a16:creationId xmlns:a16="http://schemas.microsoft.com/office/drawing/2014/main" id="{E6947545-06FA-48F3-BA91-FBBA47090D1F}"/>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1821" name="Text Box 19">
          <a:extLst>
            <a:ext uri="{FF2B5EF4-FFF2-40B4-BE49-F238E27FC236}">
              <a16:creationId xmlns:a16="http://schemas.microsoft.com/office/drawing/2014/main" id="{0DD38593-77AB-466A-AD70-CBE04F610261}"/>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504825</xdr:rowOff>
    </xdr:from>
    <xdr:ext cx="95250" cy="213632"/>
    <xdr:sp macro="" textlink="">
      <xdr:nvSpPr>
        <xdr:cNvPr id="1822" name="Text Box 15">
          <a:extLst>
            <a:ext uri="{FF2B5EF4-FFF2-40B4-BE49-F238E27FC236}">
              <a16:creationId xmlns:a16="http://schemas.microsoft.com/office/drawing/2014/main" id="{19F52467-B6AE-4261-92F5-BD858F0E6E9D}"/>
            </a:ext>
          </a:extLst>
        </xdr:cNvPr>
        <xdr:cNvSpPr txBox="1">
          <a:spLocks noChangeArrowheads="1"/>
        </xdr:cNvSpPr>
      </xdr:nvSpPr>
      <xdr:spPr bwMode="auto">
        <a:xfrm>
          <a:off x="3710214" y="38004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504825</xdr:rowOff>
    </xdr:from>
    <xdr:ext cx="95250" cy="444331"/>
    <xdr:sp macro="" textlink="">
      <xdr:nvSpPr>
        <xdr:cNvPr id="1823" name="Text Box 15">
          <a:extLst>
            <a:ext uri="{FF2B5EF4-FFF2-40B4-BE49-F238E27FC236}">
              <a16:creationId xmlns:a16="http://schemas.microsoft.com/office/drawing/2014/main" id="{2B813F81-EDF2-43E3-B00F-CB850040D05F}"/>
            </a:ext>
          </a:extLst>
        </xdr:cNvPr>
        <xdr:cNvSpPr txBox="1">
          <a:spLocks noChangeArrowheads="1"/>
        </xdr:cNvSpPr>
      </xdr:nvSpPr>
      <xdr:spPr bwMode="auto">
        <a:xfrm>
          <a:off x="3710214" y="3800475"/>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57</xdr:row>
      <xdr:rowOff>504825</xdr:rowOff>
    </xdr:from>
    <xdr:ext cx="95250" cy="442269"/>
    <xdr:sp macro="" textlink="">
      <xdr:nvSpPr>
        <xdr:cNvPr id="1824" name="Text Box 15">
          <a:extLst>
            <a:ext uri="{FF2B5EF4-FFF2-40B4-BE49-F238E27FC236}">
              <a16:creationId xmlns:a16="http://schemas.microsoft.com/office/drawing/2014/main" id="{396BFEFC-A97E-4E0C-887A-BE718E3F3763}"/>
            </a:ext>
          </a:extLst>
        </xdr:cNvPr>
        <xdr:cNvSpPr txBox="1">
          <a:spLocks noChangeArrowheads="1"/>
        </xdr:cNvSpPr>
      </xdr:nvSpPr>
      <xdr:spPr bwMode="auto">
        <a:xfrm>
          <a:off x="6555468" y="3612696"/>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1825" name="Text Box 16">
          <a:extLst>
            <a:ext uri="{FF2B5EF4-FFF2-40B4-BE49-F238E27FC236}">
              <a16:creationId xmlns:a16="http://schemas.microsoft.com/office/drawing/2014/main" id="{E41E7483-6D61-44F3-9BB7-0187D679F055}"/>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1826" name="Text Box 17">
          <a:extLst>
            <a:ext uri="{FF2B5EF4-FFF2-40B4-BE49-F238E27FC236}">
              <a16:creationId xmlns:a16="http://schemas.microsoft.com/office/drawing/2014/main" id="{F816B010-81EE-400A-9168-0055C1B8D65F}"/>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1827" name="Text Box 18">
          <a:extLst>
            <a:ext uri="{FF2B5EF4-FFF2-40B4-BE49-F238E27FC236}">
              <a16:creationId xmlns:a16="http://schemas.microsoft.com/office/drawing/2014/main" id="{2EDEA3EC-B002-49FA-AA97-E8144C0DE5CD}"/>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504825</xdr:rowOff>
    </xdr:from>
    <xdr:ext cx="95250" cy="213632"/>
    <xdr:sp macro="" textlink="">
      <xdr:nvSpPr>
        <xdr:cNvPr id="1828" name="Text Box 15">
          <a:extLst>
            <a:ext uri="{FF2B5EF4-FFF2-40B4-BE49-F238E27FC236}">
              <a16:creationId xmlns:a16="http://schemas.microsoft.com/office/drawing/2014/main" id="{5C677724-4C4D-442A-BDE7-3D52E144D3A4}"/>
            </a:ext>
          </a:extLst>
        </xdr:cNvPr>
        <xdr:cNvSpPr txBox="1">
          <a:spLocks noChangeArrowheads="1"/>
        </xdr:cNvSpPr>
      </xdr:nvSpPr>
      <xdr:spPr bwMode="auto">
        <a:xfrm>
          <a:off x="6555468" y="38004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1829" name="Text Box 16">
          <a:extLst>
            <a:ext uri="{FF2B5EF4-FFF2-40B4-BE49-F238E27FC236}">
              <a16:creationId xmlns:a16="http://schemas.microsoft.com/office/drawing/2014/main" id="{5617E29F-0171-4EC6-8624-2C9BF0CCE5F9}"/>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1830" name="Text Box 17">
          <a:extLst>
            <a:ext uri="{FF2B5EF4-FFF2-40B4-BE49-F238E27FC236}">
              <a16:creationId xmlns:a16="http://schemas.microsoft.com/office/drawing/2014/main" id="{30AC6176-8D3C-4993-91FA-7F674B4F5D58}"/>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1831" name="Text Box 18">
          <a:extLst>
            <a:ext uri="{FF2B5EF4-FFF2-40B4-BE49-F238E27FC236}">
              <a16:creationId xmlns:a16="http://schemas.microsoft.com/office/drawing/2014/main" id="{F282A092-0D5C-434F-AB9A-D0F6A5AE422B}"/>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1832" name="Text Box 19">
          <a:extLst>
            <a:ext uri="{FF2B5EF4-FFF2-40B4-BE49-F238E27FC236}">
              <a16:creationId xmlns:a16="http://schemas.microsoft.com/office/drawing/2014/main" id="{26C34814-E968-4C0D-A59A-52C315E5B288}"/>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1833" name="Text Box 16">
          <a:extLst>
            <a:ext uri="{FF2B5EF4-FFF2-40B4-BE49-F238E27FC236}">
              <a16:creationId xmlns:a16="http://schemas.microsoft.com/office/drawing/2014/main" id="{1CA347AC-77C1-41D6-8DE2-7467050F8C2F}"/>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1834" name="Text Box 17">
          <a:extLst>
            <a:ext uri="{FF2B5EF4-FFF2-40B4-BE49-F238E27FC236}">
              <a16:creationId xmlns:a16="http://schemas.microsoft.com/office/drawing/2014/main" id="{2EF2D593-AEAD-4D49-BDB4-B020ED93EB9F}"/>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1835" name="Text Box 18">
          <a:extLst>
            <a:ext uri="{FF2B5EF4-FFF2-40B4-BE49-F238E27FC236}">
              <a16:creationId xmlns:a16="http://schemas.microsoft.com/office/drawing/2014/main" id="{257632A9-0AD6-486D-8EC2-38CF44763872}"/>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1836" name="Text Box 19">
          <a:extLst>
            <a:ext uri="{FF2B5EF4-FFF2-40B4-BE49-F238E27FC236}">
              <a16:creationId xmlns:a16="http://schemas.microsoft.com/office/drawing/2014/main" id="{21A28007-17EB-4731-8B4F-CE4714C418CD}"/>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1837" name="Text Box 16">
          <a:extLst>
            <a:ext uri="{FF2B5EF4-FFF2-40B4-BE49-F238E27FC236}">
              <a16:creationId xmlns:a16="http://schemas.microsoft.com/office/drawing/2014/main" id="{625A870C-2A4E-42E8-9062-64A15058E691}"/>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1838" name="Text Box 17">
          <a:extLst>
            <a:ext uri="{FF2B5EF4-FFF2-40B4-BE49-F238E27FC236}">
              <a16:creationId xmlns:a16="http://schemas.microsoft.com/office/drawing/2014/main" id="{819B1D2E-FFEB-4AA2-8756-20C0659CA30A}"/>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1839" name="Text Box 18">
          <a:extLst>
            <a:ext uri="{FF2B5EF4-FFF2-40B4-BE49-F238E27FC236}">
              <a16:creationId xmlns:a16="http://schemas.microsoft.com/office/drawing/2014/main" id="{1184BCA5-7F77-49F6-8C7A-DF8B1D7EAE44}"/>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1840" name="Text Box 19">
          <a:extLst>
            <a:ext uri="{FF2B5EF4-FFF2-40B4-BE49-F238E27FC236}">
              <a16:creationId xmlns:a16="http://schemas.microsoft.com/office/drawing/2014/main" id="{7CD7E2A4-65C2-4E7A-A76A-8FC5D4523C7F}"/>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1841" name="Text Box 16">
          <a:extLst>
            <a:ext uri="{FF2B5EF4-FFF2-40B4-BE49-F238E27FC236}">
              <a16:creationId xmlns:a16="http://schemas.microsoft.com/office/drawing/2014/main" id="{D0A0D499-0EFD-4261-BB03-B04F5BD7AA46}"/>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1842" name="Text Box 17">
          <a:extLst>
            <a:ext uri="{FF2B5EF4-FFF2-40B4-BE49-F238E27FC236}">
              <a16:creationId xmlns:a16="http://schemas.microsoft.com/office/drawing/2014/main" id="{EA471C9F-2671-42D0-9708-BD8473EA3139}"/>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1843" name="Text Box 18">
          <a:extLst>
            <a:ext uri="{FF2B5EF4-FFF2-40B4-BE49-F238E27FC236}">
              <a16:creationId xmlns:a16="http://schemas.microsoft.com/office/drawing/2014/main" id="{8D8D4D0A-2C19-4F68-99D9-7996622283CF}"/>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1844" name="Text Box 19">
          <a:extLst>
            <a:ext uri="{FF2B5EF4-FFF2-40B4-BE49-F238E27FC236}">
              <a16:creationId xmlns:a16="http://schemas.microsoft.com/office/drawing/2014/main" id="{58B55499-5B87-40BA-A969-9D246C978E7A}"/>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0</xdr:rowOff>
    </xdr:from>
    <xdr:ext cx="95250" cy="171450"/>
    <xdr:sp macro="" textlink="">
      <xdr:nvSpPr>
        <xdr:cNvPr id="1845" name="Text Box 16">
          <a:extLst>
            <a:ext uri="{FF2B5EF4-FFF2-40B4-BE49-F238E27FC236}">
              <a16:creationId xmlns:a16="http://schemas.microsoft.com/office/drawing/2014/main" id="{03250D8A-5B09-4615-81EC-6B9138FF6ECE}"/>
            </a:ext>
          </a:extLst>
        </xdr:cNvPr>
        <xdr:cNvSpPr txBox="1">
          <a:spLocks noChangeArrowheads="1"/>
        </xdr:cNvSpPr>
      </xdr:nvSpPr>
      <xdr:spPr bwMode="auto">
        <a:xfrm>
          <a:off x="15475857"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0</xdr:rowOff>
    </xdr:from>
    <xdr:ext cx="95250" cy="171450"/>
    <xdr:sp macro="" textlink="">
      <xdr:nvSpPr>
        <xdr:cNvPr id="1846" name="Text Box 17">
          <a:extLst>
            <a:ext uri="{FF2B5EF4-FFF2-40B4-BE49-F238E27FC236}">
              <a16:creationId xmlns:a16="http://schemas.microsoft.com/office/drawing/2014/main" id="{36C54DE8-A67A-4033-9369-B7966B3FCFB4}"/>
            </a:ext>
          </a:extLst>
        </xdr:cNvPr>
        <xdr:cNvSpPr txBox="1">
          <a:spLocks noChangeArrowheads="1"/>
        </xdr:cNvSpPr>
      </xdr:nvSpPr>
      <xdr:spPr bwMode="auto">
        <a:xfrm>
          <a:off x="15475857"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0</xdr:rowOff>
    </xdr:from>
    <xdr:ext cx="95250" cy="171450"/>
    <xdr:sp macro="" textlink="">
      <xdr:nvSpPr>
        <xdr:cNvPr id="1847" name="Text Box 18">
          <a:extLst>
            <a:ext uri="{FF2B5EF4-FFF2-40B4-BE49-F238E27FC236}">
              <a16:creationId xmlns:a16="http://schemas.microsoft.com/office/drawing/2014/main" id="{F23F1E24-67B9-4FF9-B1CD-B288FA3B6BE5}"/>
            </a:ext>
          </a:extLst>
        </xdr:cNvPr>
        <xdr:cNvSpPr txBox="1">
          <a:spLocks noChangeArrowheads="1"/>
        </xdr:cNvSpPr>
      </xdr:nvSpPr>
      <xdr:spPr bwMode="auto">
        <a:xfrm>
          <a:off x="15475857"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0</xdr:rowOff>
    </xdr:from>
    <xdr:ext cx="95250" cy="171450"/>
    <xdr:sp macro="" textlink="">
      <xdr:nvSpPr>
        <xdr:cNvPr id="1848" name="Text Box 19">
          <a:extLst>
            <a:ext uri="{FF2B5EF4-FFF2-40B4-BE49-F238E27FC236}">
              <a16:creationId xmlns:a16="http://schemas.microsoft.com/office/drawing/2014/main" id="{DDC36C39-4A97-4F28-B099-5364C9D1C299}"/>
            </a:ext>
          </a:extLst>
        </xdr:cNvPr>
        <xdr:cNvSpPr txBox="1">
          <a:spLocks noChangeArrowheads="1"/>
        </xdr:cNvSpPr>
      </xdr:nvSpPr>
      <xdr:spPr bwMode="auto">
        <a:xfrm>
          <a:off x="15475857"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61</xdr:row>
      <xdr:rowOff>504825</xdr:rowOff>
    </xdr:from>
    <xdr:ext cx="95250" cy="444014"/>
    <xdr:sp macro="" textlink="">
      <xdr:nvSpPr>
        <xdr:cNvPr id="1849" name="Text Box 15">
          <a:extLst>
            <a:ext uri="{FF2B5EF4-FFF2-40B4-BE49-F238E27FC236}">
              <a16:creationId xmlns:a16="http://schemas.microsoft.com/office/drawing/2014/main" id="{0387410B-1776-45CE-B189-BDE22E60B243}"/>
            </a:ext>
          </a:extLst>
        </xdr:cNvPr>
        <xdr:cNvSpPr txBox="1">
          <a:spLocks noChangeArrowheads="1"/>
        </xdr:cNvSpPr>
      </xdr:nvSpPr>
      <xdr:spPr bwMode="auto">
        <a:xfrm>
          <a:off x="3710214" y="4156982"/>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1850" name="Text Box 16">
          <a:extLst>
            <a:ext uri="{FF2B5EF4-FFF2-40B4-BE49-F238E27FC236}">
              <a16:creationId xmlns:a16="http://schemas.microsoft.com/office/drawing/2014/main" id="{E9CFBF40-AA0A-427C-B829-1289B554E917}"/>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1851" name="Text Box 17">
          <a:extLst>
            <a:ext uri="{FF2B5EF4-FFF2-40B4-BE49-F238E27FC236}">
              <a16:creationId xmlns:a16="http://schemas.microsoft.com/office/drawing/2014/main" id="{EEFA962F-88B2-4A49-AF6B-515196B94A82}"/>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1852" name="Text Box 18">
          <a:extLst>
            <a:ext uri="{FF2B5EF4-FFF2-40B4-BE49-F238E27FC236}">
              <a16:creationId xmlns:a16="http://schemas.microsoft.com/office/drawing/2014/main" id="{7CA07C70-023F-4997-978C-FD927BC08CFB}"/>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1853" name="Text Box 19">
          <a:extLst>
            <a:ext uri="{FF2B5EF4-FFF2-40B4-BE49-F238E27FC236}">
              <a16:creationId xmlns:a16="http://schemas.microsoft.com/office/drawing/2014/main" id="{17E031E2-4FD9-4761-9BEC-6292C3B8DC11}"/>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61</xdr:row>
      <xdr:rowOff>504825</xdr:rowOff>
    </xdr:from>
    <xdr:ext cx="95250" cy="442269"/>
    <xdr:sp macro="" textlink="">
      <xdr:nvSpPr>
        <xdr:cNvPr id="1854" name="Text Box 15">
          <a:extLst>
            <a:ext uri="{FF2B5EF4-FFF2-40B4-BE49-F238E27FC236}">
              <a16:creationId xmlns:a16="http://schemas.microsoft.com/office/drawing/2014/main" id="{29CD5C22-3C11-4BDC-8581-02C3209DC1E4}"/>
            </a:ext>
          </a:extLst>
        </xdr:cNvPr>
        <xdr:cNvSpPr txBox="1">
          <a:spLocks noChangeArrowheads="1"/>
        </xdr:cNvSpPr>
      </xdr:nvSpPr>
      <xdr:spPr bwMode="auto">
        <a:xfrm>
          <a:off x="6555468" y="415698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1855" name="Text Box 16">
          <a:extLst>
            <a:ext uri="{FF2B5EF4-FFF2-40B4-BE49-F238E27FC236}">
              <a16:creationId xmlns:a16="http://schemas.microsoft.com/office/drawing/2014/main" id="{C2F4018C-B285-474B-A632-DBC382ED2897}"/>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1856" name="Text Box 17">
          <a:extLst>
            <a:ext uri="{FF2B5EF4-FFF2-40B4-BE49-F238E27FC236}">
              <a16:creationId xmlns:a16="http://schemas.microsoft.com/office/drawing/2014/main" id="{7D3C0022-0A23-492B-8842-653D41699786}"/>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1857" name="Text Box 18">
          <a:extLst>
            <a:ext uri="{FF2B5EF4-FFF2-40B4-BE49-F238E27FC236}">
              <a16:creationId xmlns:a16="http://schemas.microsoft.com/office/drawing/2014/main" id="{B1B4CBED-A57E-4391-8CD9-CF518AD5F7C7}"/>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1858" name="Text Box 16">
          <a:extLst>
            <a:ext uri="{FF2B5EF4-FFF2-40B4-BE49-F238E27FC236}">
              <a16:creationId xmlns:a16="http://schemas.microsoft.com/office/drawing/2014/main" id="{75E0240A-9540-40A3-9C10-6A39026388A6}"/>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1859" name="Text Box 17">
          <a:extLst>
            <a:ext uri="{FF2B5EF4-FFF2-40B4-BE49-F238E27FC236}">
              <a16:creationId xmlns:a16="http://schemas.microsoft.com/office/drawing/2014/main" id="{B1ACE4E5-B682-4B65-BD8F-14FCDE5EF5C0}"/>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1860" name="Text Box 18">
          <a:extLst>
            <a:ext uri="{FF2B5EF4-FFF2-40B4-BE49-F238E27FC236}">
              <a16:creationId xmlns:a16="http://schemas.microsoft.com/office/drawing/2014/main" id="{A16113D2-0626-4C31-8087-9B3A01715621}"/>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1861" name="Text Box 19">
          <a:extLst>
            <a:ext uri="{FF2B5EF4-FFF2-40B4-BE49-F238E27FC236}">
              <a16:creationId xmlns:a16="http://schemas.microsoft.com/office/drawing/2014/main" id="{79B9E6C9-F4D1-4474-BE99-2F88BAEFB47A}"/>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1862" name="Text Box 16">
          <a:extLst>
            <a:ext uri="{FF2B5EF4-FFF2-40B4-BE49-F238E27FC236}">
              <a16:creationId xmlns:a16="http://schemas.microsoft.com/office/drawing/2014/main" id="{5382D9EB-2274-4A1E-9E2B-C1DA5E5C5145}"/>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1863" name="Text Box 17">
          <a:extLst>
            <a:ext uri="{FF2B5EF4-FFF2-40B4-BE49-F238E27FC236}">
              <a16:creationId xmlns:a16="http://schemas.microsoft.com/office/drawing/2014/main" id="{58063064-5179-4C8E-BEE8-ACD4C81AC74F}"/>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1864" name="Text Box 18">
          <a:extLst>
            <a:ext uri="{FF2B5EF4-FFF2-40B4-BE49-F238E27FC236}">
              <a16:creationId xmlns:a16="http://schemas.microsoft.com/office/drawing/2014/main" id="{E12E8AF1-09D1-4393-A28A-8A0B17C2381A}"/>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1865" name="Text Box 19">
          <a:extLst>
            <a:ext uri="{FF2B5EF4-FFF2-40B4-BE49-F238E27FC236}">
              <a16:creationId xmlns:a16="http://schemas.microsoft.com/office/drawing/2014/main" id="{6798C4CC-5247-4F18-9E57-E45C161945DC}"/>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504825</xdr:rowOff>
    </xdr:from>
    <xdr:ext cx="95250" cy="448496"/>
    <xdr:sp macro="" textlink="">
      <xdr:nvSpPr>
        <xdr:cNvPr id="1866" name="Text Box 15">
          <a:extLst>
            <a:ext uri="{FF2B5EF4-FFF2-40B4-BE49-F238E27FC236}">
              <a16:creationId xmlns:a16="http://schemas.microsoft.com/office/drawing/2014/main" id="{CDF59E90-AE64-4426-BCCD-FB3527B96E7C}"/>
            </a:ext>
          </a:extLst>
        </xdr:cNvPr>
        <xdr:cNvSpPr txBox="1">
          <a:spLocks noChangeArrowheads="1"/>
        </xdr:cNvSpPr>
      </xdr:nvSpPr>
      <xdr:spPr bwMode="auto">
        <a:xfrm>
          <a:off x="3710214" y="434476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504825</xdr:rowOff>
    </xdr:from>
    <xdr:ext cx="95250" cy="442269"/>
    <xdr:sp macro="" textlink="">
      <xdr:nvSpPr>
        <xdr:cNvPr id="1867" name="Text Box 15">
          <a:extLst>
            <a:ext uri="{FF2B5EF4-FFF2-40B4-BE49-F238E27FC236}">
              <a16:creationId xmlns:a16="http://schemas.microsoft.com/office/drawing/2014/main" id="{9DF06C2B-A65D-45A6-8EB1-6CA44DB1867F}"/>
            </a:ext>
          </a:extLst>
        </xdr:cNvPr>
        <xdr:cNvSpPr txBox="1">
          <a:spLocks noChangeArrowheads="1"/>
        </xdr:cNvSpPr>
      </xdr:nvSpPr>
      <xdr:spPr bwMode="auto">
        <a:xfrm>
          <a:off x="6555468" y="434476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504825</xdr:rowOff>
    </xdr:from>
    <xdr:ext cx="95250" cy="442269"/>
    <xdr:sp macro="" textlink="">
      <xdr:nvSpPr>
        <xdr:cNvPr id="1868" name="Text Box 15">
          <a:extLst>
            <a:ext uri="{FF2B5EF4-FFF2-40B4-BE49-F238E27FC236}">
              <a16:creationId xmlns:a16="http://schemas.microsoft.com/office/drawing/2014/main" id="{38DF6D67-69A9-4727-B63E-2BD20A17E594}"/>
            </a:ext>
          </a:extLst>
        </xdr:cNvPr>
        <xdr:cNvSpPr txBox="1">
          <a:spLocks noChangeArrowheads="1"/>
        </xdr:cNvSpPr>
      </xdr:nvSpPr>
      <xdr:spPr bwMode="auto">
        <a:xfrm>
          <a:off x="15475857" y="434476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504825</xdr:rowOff>
    </xdr:from>
    <xdr:ext cx="95250" cy="213632"/>
    <xdr:sp macro="" textlink="">
      <xdr:nvSpPr>
        <xdr:cNvPr id="1869" name="Text Box 15">
          <a:extLst>
            <a:ext uri="{FF2B5EF4-FFF2-40B4-BE49-F238E27FC236}">
              <a16:creationId xmlns:a16="http://schemas.microsoft.com/office/drawing/2014/main" id="{25EDF7F4-9402-44DB-BFFB-D957B152C245}"/>
            </a:ext>
          </a:extLst>
        </xdr:cNvPr>
        <xdr:cNvSpPr txBox="1">
          <a:spLocks noChangeArrowheads="1"/>
        </xdr:cNvSpPr>
      </xdr:nvSpPr>
      <xdr:spPr bwMode="auto">
        <a:xfrm>
          <a:off x="3710214" y="434476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504825</xdr:rowOff>
    </xdr:from>
    <xdr:ext cx="95250" cy="444331"/>
    <xdr:sp macro="" textlink="">
      <xdr:nvSpPr>
        <xdr:cNvPr id="1870" name="Text Box 15">
          <a:extLst>
            <a:ext uri="{FF2B5EF4-FFF2-40B4-BE49-F238E27FC236}">
              <a16:creationId xmlns:a16="http://schemas.microsoft.com/office/drawing/2014/main" id="{CB9A1084-C443-4413-AB5A-2A5207177EAB}"/>
            </a:ext>
          </a:extLst>
        </xdr:cNvPr>
        <xdr:cNvSpPr txBox="1">
          <a:spLocks noChangeArrowheads="1"/>
        </xdr:cNvSpPr>
      </xdr:nvSpPr>
      <xdr:spPr bwMode="auto">
        <a:xfrm>
          <a:off x="3710214" y="434476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504825</xdr:rowOff>
    </xdr:from>
    <xdr:ext cx="95250" cy="213632"/>
    <xdr:sp macro="" textlink="">
      <xdr:nvSpPr>
        <xdr:cNvPr id="1871" name="Text Box 15">
          <a:extLst>
            <a:ext uri="{FF2B5EF4-FFF2-40B4-BE49-F238E27FC236}">
              <a16:creationId xmlns:a16="http://schemas.microsoft.com/office/drawing/2014/main" id="{AA61C4C6-AB6C-46DB-9759-AAE9682B1B4E}"/>
            </a:ext>
          </a:extLst>
        </xdr:cNvPr>
        <xdr:cNvSpPr txBox="1">
          <a:spLocks noChangeArrowheads="1"/>
        </xdr:cNvSpPr>
      </xdr:nvSpPr>
      <xdr:spPr bwMode="auto">
        <a:xfrm>
          <a:off x="6555468" y="434476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1872" name="Text Box 16">
          <a:extLst>
            <a:ext uri="{FF2B5EF4-FFF2-40B4-BE49-F238E27FC236}">
              <a16:creationId xmlns:a16="http://schemas.microsoft.com/office/drawing/2014/main" id="{6582CA50-CCDB-4A1B-BC30-78CDAFB35D72}"/>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1873" name="Text Box 17">
          <a:extLst>
            <a:ext uri="{FF2B5EF4-FFF2-40B4-BE49-F238E27FC236}">
              <a16:creationId xmlns:a16="http://schemas.microsoft.com/office/drawing/2014/main" id="{0ABF53AE-9F07-4A0F-8259-76BC61FAE286}"/>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1874" name="Text Box 18">
          <a:extLst>
            <a:ext uri="{FF2B5EF4-FFF2-40B4-BE49-F238E27FC236}">
              <a16:creationId xmlns:a16="http://schemas.microsoft.com/office/drawing/2014/main" id="{966978D0-283C-4F72-A5B2-9398B47007DA}"/>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1875" name="Text Box 19">
          <a:extLst>
            <a:ext uri="{FF2B5EF4-FFF2-40B4-BE49-F238E27FC236}">
              <a16:creationId xmlns:a16="http://schemas.microsoft.com/office/drawing/2014/main" id="{95EFFF15-1D42-4322-BDDD-4C055599BC19}"/>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1876" name="Text Box 16">
          <a:extLst>
            <a:ext uri="{FF2B5EF4-FFF2-40B4-BE49-F238E27FC236}">
              <a16:creationId xmlns:a16="http://schemas.microsoft.com/office/drawing/2014/main" id="{C06A0F7A-A56A-4BDB-8B55-2D31D55F1B8D}"/>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1877" name="Text Box 17">
          <a:extLst>
            <a:ext uri="{FF2B5EF4-FFF2-40B4-BE49-F238E27FC236}">
              <a16:creationId xmlns:a16="http://schemas.microsoft.com/office/drawing/2014/main" id="{296B18BB-1FA6-49CA-BB89-CDA9D4B35C54}"/>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1878" name="Text Box 18">
          <a:extLst>
            <a:ext uri="{FF2B5EF4-FFF2-40B4-BE49-F238E27FC236}">
              <a16:creationId xmlns:a16="http://schemas.microsoft.com/office/drawing/2014/main" id="{9CFFB093-3A42-42A3-9528-7D5484BEE2C0}"/>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1879" name="Text Box 19">
          <a:extLst>
            <a:ext uri="{FF2B5EF4-FFF2-40B4-BE49-F238E27FC236}">
              <a16:creationId xmlns:a16="http://schemas.microsoft.com/office/drawing/2014/main" id="{E20FD932-7EF3-446C-BB3A-D16E565460B5}"/>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66</xdr:row>
      <xdr:rowOff>0</xdr:rowOff>
    </xdr:from>
    <xdr:ext cx="95250" cy="171450"/>
    <xdr:sp macro="" textlink="">
      <xdr:nvSpPr>
        <xdr:cNvPr id="1880" name="Text Box 16">
          <a:extLst>
            <a:ext uri="{FF2B5EF4-FFF2-40B4-BE49-F238E27FC236}">
              <a16:creationId xmlns:a16="http://schemas.microsoft.com/office/drawing/2014/main" id="{5E3F01A0-B622-45EA-813F-7D07CF435596}"/>
            </a:ext>
          </a:extLst>
        </xdr:cNvPr>
        <xdr:cNvSpPr txBox="1">
          <a:spLocks noChangeArrowheads="1"/>
        </xdr:cNvSpPr>
      </xdr:nvSpPr>
      <xdr:spPr bwMode="auto">
        <a:xfrm>
          <a:off x="15475857"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66</xdr:row>
      <xdr:rowOff>0</xdr:rowOff>
    </xdr:from>
    <xdr:ext cx="95250" cy="171450"/>
    <xdr:sp macro="" textlink="">
      <xdr:nvSpPr>
        <xdr:cNvPr id="1881" name="Text Box 17">
          <a:extLst>
            <a:ext uri="{FF2B5EF4-FFF2-40B4-BE49-F238E27FC236}">
              <a16:creationId xmlns:a16="http://schemas.microsoft.com/office/drawing/2014/main" id="{EAC508B6-0F49-4577-A455-120D87753F09}"/>
            </a:ext>
          </a:extLst>
        </xdr:cNvPr>
        <xdr:cNvSpPr txBox="1">
          <a:spLocks noChangeArrowheads="1"/>
        </xdr:cNvSpPr>
      </xdr:nvSpPr>
      <xdr:spPr bwMode="auto">
        <a:xfrm>
          <a:off x="15475857"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66</xdr:row>
      <xdr:rowOff>0</xdr:rowOff>
    </xdr:from>
    <xdr:ext cx="95250" cy="171450"/>
    <xdr:sp macro="" textlink="">
      <xdr:nvSpPr>
        <xdr:cNvPr id="1882" name="Text Box 18">
          <a:extLst>
            <a:ext uri="{FF2B5EF4-FFF2-40B4-BE49-F238E27FC236}">
              <a16:creationId xmlns:a16="http://schemas.microsoft.com/office/drawing/2014/main" id="{07924C26-72E8-4157-9C5B-D32DCC2B4376}"/>
            </a:ext>
          </a:extLst>
        </xdr:cNvPr>
        <xdr:cNvSpPr txBox="1">
          <a:spLocks noChangeArrowheads="1"/>
        </xdr:cNvSpPr>
      </xdr:nvSpPr>
      <xdr:spPr bwMode="auto">
        <a:xfrm>
          <a:off x="15475857"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66</xdr:row>
      <xdr:rowOff>0</xdr:rowOff>
    </xdr:from>
    <xdr:ext cx="95250" cy="171450"/>
    <xdr:sp macro="" textlink="">
      <xdr:nvSpPr>
        <xdr:cNvPr id="1883" name="Text Box 19">
          <a:extLst>
            <a:ext uri="{FF2B5EF4-FFF2-40B4-BE49-F238E27FC236}">
              <a16:creationId xmlns:a16="http://schemas.microsoft.com/office/drawing/2014/main" id="{76B2AAD9-EC2F-4836-BEEB-3E8FBF784E4E}"/>
            </a:ext>
          </a:extLst>
        </xdr:cNvPr>
        <xdr:cNvSpPr txBox="1">
          <a:spLocks noChangeArrowheads="1"/>
        </xdr:cNvSpPr>
      </xdr:nvSpPr>
      <xdr:spPr bwMode="auto">
        <a:xfrm>
          <a:off x="15475857"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65</xdr:row>
      <xdr:rowOff>504825</xdr:rowOff>
    </xdr:from>
    <xdr:ext cx="95250" cy="444014"/>
    <xdr:sp macro="" textlink="">
      <xdr:nvSpPr>
        <xdr:cNvPr id="1884" name="Text Box 15">
          <a:extLst>
            <a:ext uri="{FF2B5EF4-FFF2-40B4-BE49-F238E27FC236}">
              <a16:creationId xmlns:a16="http://schemas.microsoft.com/office/drawing/2014/main" id="{AC99B156-5523-4F27-9752-1EE9134ECCE7}"/>
            </a:ext>
          </a:extLst>
        </xdr:cNvPr>
        <xdr:cNvSpPr txBox="1">
          <a:spLocks noChangeArrowheads="1"/>
        </xdr:cNvSpPr>
      </xdr:nvSpPr>
      <xdr:spPr bwMode="auto">
        <a:xfrm>
          <a:off x="3710214" y="4701268"/>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1885" name="Text Box 16">
          <a:extLst>
            <a:ext uri="{FF2B5EF4-FFF2-40B4-BE49-F238E27FC236}">
              <a16:creationId xmlns:a16="http://schemas.microsoft.com/office/drawing/2014/main" id="{77D98DB6-129F-4016-B28A-9D741FFA1837}"/>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1886" name="Text Box 17">
          <a:extLst>
            <a:ext uri="{FF2B5EF4-FFF2-40B4-BE49-F238E27FC236}">
              <a16:creationId xmlns:a16="http://schemas.microsoft.com/office/drawing/2014/main" id="{AF59F120-E6AD-41B6-B8D9-896EEEF47CE6}"/>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1887" name="Text Box 18">
          <a:extLst>
            <a:ext uri="{FF2B5EF4-FFF2-40B4-BE49-F238E27FC236}">
              <a16:creationId xmlns:a16="http://schemas.microsoft.com/office/drawing/2014/main" id="{009714FF-FBD6-4514-A772-1CC03622B127}"/>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1888" name="Text Box 19">
          <a:extLst>
            <a:ext uri="{FF2B5EF4-FFF2-40B4-BE49-F238E27FC236}">
              <a16:creationId xmlns:a16="http://schemas.microsoft.com/office/drawing/2014/main" id="{F7721E4E-A3CF-402A-B55F-BF3EE56BE4AE}"/>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65</xdr:row>
      <xdr:rowOff>504825</xdr:rowOff>
    </xdr:from>
    <xdr:ext cx="95250" cy="442269"/>
    <xdr:sp macro="" textlink="">
      <xdr:nvSpPr>
        <xdr:cNvPr id="1889" name="Text Box 15">
          <a:extLst>
            <a:ext uri="{FF2B5EF4-FFF2-40B4-BE49-F238E27FC236}">
              <a16:creationId xmlns:a16="http://schemas.microsoft.com/office/drawing/2014/main" id="{5CACDF17-2FAC-4016-A51B-B895EE6893A7}"/>
            </a:ext>
          </a:extLst>
        </xdr:cNvPr>
        <xdr:cNvSpPr txBox="1">
          <a:spLocks noChangeArrowheads="1"/>
        </xdr:cNvSpPr>
      </xdr:nvSpPr>
      <xdr:spPr bwMode="auto">
        <a:xfrm>
          <a:off x="6555468" y="4701268"/>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1890" name="Text Box 16">
          <a:extLst>
            <a:ext uri="{FF2B5EF4-FFF2-40B4-BE49-F238E27FC236}">
              <a16:creationId xmlns:a16="http://schemas.microsoft.com/office/drawing/2014/main" id="{85A9FE47-EAAA-4BD9-B71C-43A13B66C209}"/>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1891" name="Text Box 17">
          <a:extLst>
            <a:ext uri="{FF2B5EF4-FFF2-40B4-BE49-F238E27FC236}">
              <a16:creationId xmlns:a16="http://schemas.microsoft.com/office/drawing/2014/main" id="{9B6EAD3C-73E6-4D29-8A27-3D59E3DA46FC}"/>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1892" name="Text Box 18">
          <a:extLst>
            <a:ext uri="{FF2B5EF4-FFF2-40B4-BE49-F238E27FC236}">
              <a16:creationId xmlns:a16="http://schemas.microsoft.com/office/drawing/2014/main" id="{807AC296-732E-45A6-BDC6-5DFC7679B15B}"/>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1893" name="Text Box 16">
          <a:extLst>
            <a:ext uri="{FF2B5EF4-FFF2-40B4-BE49-F238E27FC236}">
              <a16:creationId xmlns:a16="http://schemas.microsoft.com/office/drawing/2014/main" id="{4495C48A-E6EA-4499-9156-4C97D2671517}"/>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1894" name="Text Box 17">
          <a:extLst>
            <a:ext uri="{FF2B5EF4-FFF2-40B4-BE49-F238E27FC236}">
              <a16:creationId xmlns:a16="http://schemas.microsoft.com/office/drawing/2014/main" id="{E9063FF7-381A-483E-9159-FED06DAD9AFF}"/>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1895" name="Text Box 18">
          <a:extLst>
            <a:ext uri="{FF2B5EF4-FFF2-40B4-BE49-F238E27FC236}">
              <a16:creationId xmlns:a16="http://schemas.microsoft.com/office/drawing/2014/main" id="{377B2F63-FE59-459E-8337-F46ECE326966}"/>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1896" name="Text Box 19">
          <a:extLst>
            <a:ext uri="{FF2B5EF4-FFF2-40B4-BE49-F238E27FC236}">
              <a16:creationId xmlns:a16="http://schemas.microsoft.com/office/drawing/2014/main" id="{EC620DC9-100B-4AC9-9A66-3A38AC7BB62C}"/>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1897" name="Text Box 16">
          <a:extLst>
            <a:ext uri="{FF2B5EF4-FFF2-40B4-BE49-F238E27FC236}">
              <a16:creationId xmlns:a16="http://schemas.microsoft.com/office/drawing/2014/main" id="{E281BBB0-DC69-4618-A635-B35D8E52F543}"/>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1898" name="Text Box 17">
          <a:extLst>
            <a:ext uri="{FF2B5EF4-FFF2-40B4-BE49-F238E27FC236}">
              <a16:creationId xmlns:a16="http://schemas.microsoft.com/office/drawing/2014/main" id="{45379F41-035B-4D97-9936-08543879778D}"/>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1899" name="Text Box 18">
          <a:extLst>
            <a:ext uri="{FF2B5EF4-FFF2-40B4-BE49-F238E27FC236}">
              <a16:creationId xmlns:a16="http://schemas.microsoft.com/office/drawing/2014/main" id="{E68B2D73-92E0-4E15-8EB9-0C728C20F1C4}"/>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1900" name="Text Box 19">
          <a:extLst>
            <a:ext uri="{FF2B5EF4-FFF2-40B4-BE49-F238E27FC236}">
              <a16:creationId xmlns:a16="http://schemas.microsoft.com/office/drawing/2014/main" id="{569A7A00-A949-46AD-9F3E-8B95F57EA4BF}"/>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1901" name="Text Box 16">
          <a:extLst>
            <a:ext uri="{FF2B5EF4-FFF2-40B4-BE49-F238E27FC236}">
              <a16:creationId xmlns:a16="http://schemas.microsoft.com/office/drawing/2014/main" id="{3D116270-3535-4397-AE59-FB6643A7E222}"/>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1902" name="Text Box 17">
          <a:extLst>
            <a:ext uri="{FF2B5EF4-FFF2-40B4-BE49-F238E27FC236}">
              <a16:creationId xmlns:a16="http://schemas.microsoft.com/office/drawing/2014/main" id="{F919E4EB-366D-4447-94D9-80330C877B00}"/>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1903" name="Text Box 18">
          <a:extLst>
            <a:ext uri="{FF2B5EF4-FFF2-40B4-BE49-F238E27FC236}">
              <a16:creationId xmlns:a16="http://schemas.microsoft.com/office/drawing/2014/main" id="{140215AF-72BA-4732-9AA6-B8B34EC1842A}"/>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1904" name="Text Box 19">
          <a:extLst>
            <a:ext uri="{FF2B5EF4-FFF2-40B4-BE49-F238E27FC236}">
              <a16:creationId xmlns:a16="http://schemas.microsoft.com/office/drawing/2014/main" id="{14452599-1C58-43FE-AEFD-27AAF35D80A7}"/>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504825</xdr:rowOff>
    </xdr:from>
    <xdr:ext cx="95250" cy="448496"/>
    <xdr:sp macro="" textlink="">
      <xdr:nvSpPr>
        <xdr:cNvPr id="1905" name="Text Box 15">
          <a:extLst>
            <a:ext uri="{FF2B5EF4-FFF2-40B4-BE49-F238E27FC236}">
              <a16:creationId xmlns:a16="http://schemas.microsoft.com/office/drawing/2014/main" id="{A9B929AE-2B7F-4C54-A3E2-1CB326CD760F}"/>
            </a:ext>
          </a:extLst>
        </xdr:cNvPr>
        <xdr:cNvSpPr txBox="1">
          <a:spLocks noChangeArrowheads="1"/>
        </xdr:cNvSpPr>
      </xdr:nvSpPr>
      <xdr:spPr bwMode="auto">
        <a:xfrm>
          <a:off x="3710214" y="5433332"/>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1906" name="Text Box 16">
          <a:extLst>
            <a:ext uri="{FF2B5EF4-FFF2-40B4-BE49-F238E27FC236}">
              <a16:creationId xmlns:a16="http://schemas.microsoft.com/office/drawing/2014/main" id="{232F9895-C649-4C7D-AEBE-8FB20F4929CF}"/>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1907" name="Text Box 17">
          <a:extLst>
            <a:ext uri="{FF2B5EF4-FFF2-40B4-BE49-F238E27FC236}">
              <a16:creationId xmlns:a16="http://schemas.microsoft.com/office/drawing/2014/main" id="{E87DA689-7228-4B3F-B1B4-323ED2153491}"/>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1908" name="Text Box 18">
          <a:extLst>
            <a:ext uri="{FF2B5EF4-FFF2-40B4-BE49-F238E27FC236}">
              <a16:creationId xmlns:a16="http://schemas.microsoft.com/office/drawing/2014/main" id="{AFAC8FD1-FAB1-422F-A041-90CA8374F3CF}"/>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1909" name="Text Box 19">
          <a:extLst>
            <a:ext uri="{FF2B5EF4-FFF2-40B4-BE49-F238E27FC236}">
              <a16:creationId xmlns:a16="http://schemas.microsoft.com/office/drawing/2014/main" id="{FD4D86DD-5FD4-4B79-A7D1-203539C8B246}"/>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504825</xdr:rowOff>
    </xdr:from>
    <xdr:ext cx="95250" cy="442269"/>
    <xdr:sp macro="" textlink="">
      <xdr:nvSpPr>
        <xdr:cNvPr id="1910" name="Text Box 15">
          <a:extLst>
            <a:ext uri="{FF2B5EF4-FFF2-40B4-BE49-F238E27FC236}">
              <a16:creationId xmlns:a16="http://schemas.microsoft.com/office/drawing/2014/main" id="{DF63CC08-E2AD-4654-89EC-BC2F9C7A2E29}"/>
            </a:ext>
          </a:extLst>
        </xdr:cNvPr>
        <xdr:cNvSpPr txBox="1">
          <a:spLocks noChangeArrowheads="1"/>
        </xdr:cNvSpPr>
      </xdr:nvSpPr>
      <xdr:spPr bwMode="auto">
        <a:xfrm>
          <a:off x="6555468" y="543333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0</xdr:rowOff>
    </xdr:from>
    <xdr:ext cx="95250" cy="171450"/>
    <xdr:sp macro="" textlink="">
      <xdr:nvSpPr>
        <xdr:cNvPr id="1911" name="Text Box 16">
          <a:extLst>
            <a:ext uri="{FF2B5EF4-FFF2-40B4-BE49-F238E27FC236}">
              <a16:creationId xmlns:a16="http://schemas.microsoft.com/office/drawing/2014/main" id="{6CEE5DB2-A6B6-4A7B-8EE3-B643E7E02379}"/>
            </a:ext>
          </a:extLst>
        </xdr:cNvPr>
        <xdr:cNvSpPr txBox="1">
          <a:spLocks noChangeArrowheads="1"/>
        </xdr:cNvSpPr>
      </xdr:nvSpPr>
      <xdr:spPr bwMode="auto">
        <a:xfrm>
          <a:off x="15475857"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0</xdr:rowOff>
    </xdr:from>
    <xdr:ext cx="95250" cy="171450"/>
    <xdr:sp macro="" textlink="">
      <xdr:nvSpPr>
        <xdr:cNvPr id="1912" name="Text Box 17">
          <a:extLst>
            <a:ext uri="{FF2B5EF4-FFF2-40B4-BE49-F238E27FC236}">
              <a16:creationId xmlns:a16="http://schemas.microsoft.com/office/drawing/2014/main" id="{11F71FF0-7910-4D3A-9305-D0054847BB20}"/>
            </a:ext>
          </a:extLst>
        </xdr:cNvPr>
        <xdr:cNvSpPr txBox="1">
          <a:spLocks noChangeArrowheads="1"/>
        </xdr:cNvSpPr>
      </xdr:nvSpPr>
      <xdr:spPr bwMode="auto">
        <a:xfrm>
          <a:off x="15475857"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0</xdr:rowOff>
    </xdr:from>
    <xdr:ext cx="95250" cy="171450"/>
    <xdr:sp macro="" textlink="">
      <xdr:nvSpPr>
        <xdr:cNvPr id="1913" name="Text Box 18">
          <a:extLst>
            <a:ext uri="{FF2B5EF4-FFF2-40B4-BE49-F238E27FC236}">
              <a16:creationId xmlns:a16="http://schemas.microsoft.com/office/drawing/2014/main" id="{945116B0-5373-4679-B7F3-BF253BE36F41}"/>
            </a:ext>
          </a:extLst>
        </xdr:cNvPr>
        <xdr:cNvSpPr txBox="1">
          <a:spLocks noChangeArrowheads="1"/>
        </xdr:cNvSpPr>
      </xdr:nvSpPr>
      <xdr:spPr bwMode="auto">
        <a:xfrm>
          <a:off x="15475857"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0</xdr:rowOff>
    </xdr:from>
    <xdr:ext cx="95250" cy="171450"/>
    <xdr:sp macro="" textlink="">
      <xdr:nvSpPr>
        <xdr:cNvPr id="1914" name="Text Box 19">
          <a:extLst>
            <a:ext uri="{FF2B5EF4-FFF2-40B4-BE49-F238E27FC236}">
              <a16:creationId xmlns:a16="http://schemas.microsoft.com/office/drawing/2014/main" id="{B7E30969-264F-4BF9-AC08-8EE2E79869D1}"/>
            </a:ext>
          </a:extLst>
        </xdr:cNvPr>
        <xdr:cNvSpPr txBox="1">
          <a:spLocks noChangeArrowheads="1"/>
        </xdr:cNvSpPr>
      </xdr:nvSpPr>
      <xdr:spPr bwMode="auto">
        <a:xfrm>
          <a:off x="15475857"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504825</xdr:rowOff>
    </xdr:from>
    <xdr:ext cx="95250" cy="442269"/>
    <xdr:sp macro="" textlink="">
      <xdr:nvSpPr>
        <xdr:cNvPr id="1915" name="Text Box 15">
          <a:extLst>
            <a:ext uri="{FF2B5EF4-FFF2-40B4-BE49-F238E27FC236}">
              <a16:creationId xmlns:a16="http://schemas.microsoft.com/office/drawing/2014/main" id="{DA9C63F2-6F7F-4F65-891D-990111F06567}"/>
            </a:ext>
          </a:extLst>
        </xdr:cNvPr>
        <xdr:cNvSpPr txBox="1">
          <a:spLocks noChangeArrowheads="1"/>
        </xdr:cNvSpPr>
      </xdr:nvSpPr>
      <xdr:spPr bwMode="auto">
        <a:xfrm>
          <a:off x="15475857" y="543333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504825</xdr:rowOff>
    </xdr:from>
    <xdr:ext cx="95250" cy="444014"/>
    <xdr:sp macro="" textlink="">
      <xdr:nvSpPr>
        <xdr:cNvPr id="1916" name="Text Box 15">
          <a:extLst>
            <a:ext uri="{FF2B5EF4-FFF2-40B4-BE49-F238E27FC236}">
              <a16:creationId xmlns:a16="http://schemas.microsoft.com/office/drawing/2014/main" id="{9D35D691-A7CA-4DE7-AFEA-62507279DD1A}"/>
            </a:ext>
          </a:extLst>
        </xdr:cNvPr>
        <xdr:cNvSpPr txBox="1">
          <a:spLocks noChangeArrowheads="1"/>
        </xdr:cNvSpPr>
      </xdr:nvSpPr>
      <xdr:spPr bwMode="auto">
        <a:xfrm>
          <a:off x="3710214" y="5245554"/>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1917" name="Text Box 16">
          <a:extLst>
            <a:ext uri="{FF2B5EF4-FFF2-40B4-BE49-F238E27FC236}">
              <a16:creationId xmlns:a16="http://schemas.microsoft.com/office/drawing/2014/main" id="{A2212EE0-F4D9-4234-B8F9-7AA2696C6915}"/>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1918" name="Text Box 17">
          <a:extLst>
            <a:ext uri="{FF2B5EF4-FFF2-40B4-BE49-F238E27FC236}">
              <a16:creationId xmlns:a16="http://schemas.microsoft.com/office/drawing/2014/main" id="{3C3E26B0-C449-4003-90AC-A6D895B3A33B}"/>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1919" name="Text Box 18">
          <a:extLst>
            <a:ext uri="{FF2B5EF4-FFF2-40B4-BE49-F238E27FC236}">
              <a16:creationId xmlns:a16="http://schemas.microsoft.com/office/drawing/2014/main" id="{664C5A2E-F1CD-4045-A9F8-587D9FE04D2D}"/>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1920" name="Text Box 19">
          <a:extLst>
            <a:ext uri="{FF2B5EF4-FFF2-40B4-BE49-F238E27FC236}">
              <a16:creationId xmlns:a16="http://schemas.microsoft.com/office/drawing/2014/main" id="{A598A053-B198-4AB1-90A8-43399B4052DB}"/>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504825</xdr:rowOff>
    </xdr:from>
    <xdr:ext cx="95250" cy="213632"/>
    <xdr:sp macro="" textlink="">
      <xdr:nvSpPr>
        <xdr:cNvPr id="1921" name="Text Box 15">
          <a:extLst>
            <a:ext uri="{FF2B5EF4-FFF2-40B4-BE49-F238E27FC236}">
              <a16:creationId xmlns:a16="http://schemas.microsoft.com/office/drawing/2014/main" id="{B30D6A2A-29CF-4455-82E8-E8979D0F92C9}"/>
            </a:ext>
          </a:extLst>
        </xdr:cNvPr>
        <xdr:cNvSpPr txBox="1">
          <a:spLocks noChangeArrowheads="1"/>
        </xdr:cNvSpPr>
      </xdr:nvSpPr>
      <xdr:spPr bwMode="auto">
        <a:xfrm>
          <a:off x="3710214" y="543333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504825</xdr:rowOff>
    </xdr:from>
    <xdr:ext cx="95250" cy="444331"/>
    <xdr:sp macro="" textlink="">
      <xdr:nvSpPr>
        <xdr:cNvPr id="1922" name="Text Box 15">
          <a:extLst>
            <a:ext uri="{FF2B5EF4-FFF2-40B4-BE49-F238E27FC236}">
              <a16:creationId xmlns:a16="http://schemas.microsoft.com/office/drawing/2014/main" id="{12C0F44D-33CC-4396-9707-0C72B0F1D84B}"/>
            </a:ext>
          </a:extLst>
        </xdr:cNvPr>
        <xdr:cNvSpPr txBox="1">
          <a:spLocks noChangeArrowheads="1"/>
        </xdr:cNvSpPr>
      </xdr:nvSpPr>
      <xdr:spPr bwMode="auto">
        <a:xfrm>
          <a:off x="3710214" y="5433332"/>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69</xdr:row>
      <xdr:rowOff>504825</xdr:rowOff>
    </xdr:from>
    <xdr:ext cx="95250" cy="442269"/>
    <xdr:sp macro="" textlink="">
      <xdr:nvSpPr>
        <xdr:cNvPr id="1923" name="Text Box 15">
          <a:extLst>
            <a:ext uri="{FF2B5EF4-FFF2-40B4-BE49-F238E27FC236}">
              <a16:creationId xmlns:a16="http://schemas.microsoft.com/office/drawing/2014/main" id="{6624AD59-0023-467E-91C5-A98BDA5B1502}"/>
            </a:ext>
          </a:extLst>
        </xdr:cNvPr>
        <xdr:cNvSpPr txBox="1">
          <a:spLocks noChangeArrowheads="1"/>
        </xdr:cNvSpPr>
      </xdr:nvSpPr>
      <xdr:spPr bwMode="auto">
        <a:xfrm>
          <a:off x="6555468" y="5245554"/>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1924" name="Text Box 16">
          <a:extLst>
            <a:ext uri="{FF2B5EF4-FFF2-40B4-BE49-F238E27FC236}">
              <a16:creationId xmlns:a16="http://schemas.microsoft.com/office/drawing/2014/main" id="{267EFCEA-D4A6-4D30-95A0-DDCCEA51E90E}"/>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1925" name="Text Box 17">
          <a:extLst>
            <a:ext uri="{FF2B5EF4-FFF2-40B4-BE49-F238E27FC236}">
              <a16:creationId xmlns:a16="http://schemas.microsoft.com/office/drawing/2014/main" id="{75FEA3F2-D605-4823-9FD0-7E16254FFD43}"/>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1926" name="Text Box 18">
          <a:extLst>
            <a:ext uri="{FF2B5EF4-FFF2-40B4-BE49-F238E27FC236}">
              <a16:creationId xmlns:a16="http://schemas.microsoft.com/office/drawing/2014/main" id="{B25678ED-B989-4972-A2AE-5A37088C62A6}"/>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504825</xdr:rowOff>
    </xdr:from>
    <xdr:ext cx="95250" cy="213632"/>
    <xdr:sp macro="" textlink="">
      <xdr:nvSpPr>
        <xdr:cNvPr id="1927" name="Text Box 15">
          <a:extLst>
            <a:ext uri="{FF2B5EF4-FFF2-40B4-BE49-F238E27FC236}">
              <a16:creationId xmlns:a16="http://schemas.microsoft.com/office/drawing/2014/main" id="{5BFFE07A-DD28-4DF8-85BE-E827FAE1C653}"/>
            </a:ext>
          </a:extLst>
        </xdr:cNvPr>
        <xdr:cNvSpPr txBox="1">
          <a:spLocks noChangeArrowheads="1"/>
        </xdr:cNvSpPr>
      </xdr:nvSpPr>
      <xdr:spPr bwMode="auto">
        <a:xfrm>
          <a:off x="6555468" y="543333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1928" name="Text Box 16">
          <a:extLst>
            <a:ext uri="{FF2B5EF4-FFF2-40B4-BE49-F238E27FC236}">
              <a16:creationId xmlns:a16="http://schemas.microsoft.com/office/drawing/2014/main" id="{BDF54E87-1665-4A9A-9A06-AF4BC8294B0C}"/>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1929" name="Text Box 17">
          <a:extLst>
            <a:ext uri="{FF2B5EF4-FFF2-40B4-BE49-F238E27FC236}">
              <a16:creationId xmlns:a16="http://schemas.microsoft.com/office/drawing/2014/main" id="{2CB82D05-4283-4003-B8B5-5067DD23EDE4}"/>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1930" name="Text Box 18">
          <a:extLst>
            <a:ext uri="{FF2B5EF4-FFF2-40B4-BE49-F238E27FC236}">
              <a16:creationId xmlns:a16="http://schemas.microsoft.com/office/drawing/2014/main" id="{EC5D60FE-9A92-4878-B196-30AB11E7CE26}"/>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1931" name="Text Box 19">
          <a:extLst>
            <a:ext uri="{FF2B5EF4-FFF2-40B4-BE49-F238E27FC236}">
              <a16:creationId xmlns:a16="http://schemas.microsoft.com/office/drawing/2014/main" id="{00D4A7CF-1C65-420F-9ADA-6D10C75BA87D}"/>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1932" name="Text Box 16">
          <a:extLst>
            <a:ext uri="{FF2B5EF4-FFF2-40B4-BE49-F238E27FC236}">
              <a16:creationId xmlns:a16="http://schemas.microsoft.com/office/drawing/2014/main" id="{10E4ECEB-78B3-453E-9C2E-D4B8E83244DE}"/>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1933" name="Text Box 17">
          <a:extLst>
            <a:ext uri="{FF2B5EF4-FFF2-40B4-BE49-F238E27FC236}">
              <a16:creationId xmlns:a16="http://schemas.microsoft.com/office/drawing/2014/main" id="{B66304F4-F0A3-4B6E-9A25-ECBEAA2346D2}"/>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1934" name="Text Box 18">
          <a:extLst>
            <a:ext uri="{FF2B5EF4-FFF2-40B4-BE49-F238E27FC236}">
              <a16:creationId xmlns:a16="http://schemas.microsoft.com/office/drawing/2014/main" id="{0C8D442C-E928-421B-B6F8-058141DFA5B7}"/>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1935" name="Text Box 19">
          <a:extLst>
            <a:ext uri="{FF2B5EF4-FFF2-40B4-BE49-F238E27FC236}">
              <a16:creationId xmlns:a16="http://schemas.microsoft.com/office/drawing/2014/main" id="{2E25B566-3572-45B2-822C-5BC9343AD970}"/>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1936" name="Text Box 16">
          <a:extLst>
            <a:ext uri="{FF2B5EF4-FFF2-40B4-BE49-F238E27FC236}">
              <a16:creationId xmlns:a16="http://schemas.microsoft.com/office/drawing/2014/main" id="{2D56ABB9-3A4B-4F44-A4D9-74324CA03E97}"/>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1937" name="Text Box 17">
          <a:extLst>
            <a:ext uri="{FF2B5EF4-FFF2-40B4-BE49-F238E27FC236}">
              <a16:creationId xmlns:a16="http://schemas.microsoft.com/office/drawing/2014/main" id="{C580393D-5D1E-472D-BB39-899C557B37D4}"/>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1938" name="Text Box 18">
          <a:extLst>
            <a:ext uri="{FF2B5EF4-FFF2-40B4-BE49-F238E27FC236}">
              <a16:creationId xmlns:a16="http://schemas.microsoft.com/office/drawing/2014/main" id="{2A9B06F8-1C56-4E5A-8D3C-FC6D4254D78B}"/>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1939" name="Text Box 19">
          <a:extLst>
            <a:ext uri="{FF2B5EF4-FFF2-40B4-BE49-F238E27FC236}">
              <a16:creationId xmlns:a16="http://schemas.microsoft.com/office/drawing/2014/main" id="{18BB393B-2295-4F93-A156-5A4A01444C6E}"/>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1940" name="Text Box 16">
          <a:extLst>
            <a:ext uri="{FF2B5EF4-FFF2-40B4-BE49-F238E27FC236}">
              <a16:creationId xmlns:a16="http://schemas.microsoft.com/office/drawing/2014/main" id="{E773D4F6-6EC3-451C-9539-E4C554E67827}"/>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1941" name="Text Box 17">
          <a:extLst>
            <a:ext uri="{FF2B5EF4-FFF2-40B4-BE49-F238E27FC236}">
              <a16:creationId xmlns:a16="http://schemas.microsoft.com/office/drawing/2014/main" id="{8184656B-D98C-4E06-8C33-5BAB57934426}"/>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1942" name="Text Box 18">
          <a:extLst>
            <a:ext uri="{FF2B5EF4-FFF2-40B4-BE49-F238E27FC236}">
              <a16:creationId xmlns:a16="http://schemas.microsoft.com/office/drawing/2014/main" id="{0A62D751-8992-4232-93C8-D28AE1B13C57}"/>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1943" name="Text Box 19">
          <a:extLst>
            <a:ext uri="{FF2B5EF4-FFF2-40B4-BE49-F238E27FC236}">
              <a16:creationId xmlns:a16="http://schemas.microsoft.com/office/drawing/2014/main" id="{A0BD512E-28B8-4A89-BCA3-E2454A96D3C2}"/>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0</xdr:rowOff>
    </xdr:from>
    <xdr:ext cx="95250" cy="171450"/>
    <xdr:sp macro="" textlink="">
      <xdr:nvSpPr>
        <xdr:cNvPr id="1944" name="Text Box 16">
          <a:extLst>
            <a:ext uri="{FF2B5EF4-FFF2-40B4-BE49-F238E27FC236}">
              <a16:creationId xmlns:a16="http://schemas.microsoft.com/office/drawing/2014/main" id="{9139B56D-F271-4920-9853-8F268ECAFC46}"/>
            </a:ext>
          </a:extLst>
        </xdr:cNvPr>
        <xdr:cNvSpPr txBox="1">
          <a:spLocks noChangeArrowheads="1"/>
        </xdr:cNvSpPr>
      </xdr:nvSpPr>
      <xdr:spPr bwMode="auto">
        <a:xfrm>
          <a:off x="15475857"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0</xdr:rowOff>
    </xdr:from>
    <xdr:ext cx="95250" cy="171450"/>
    <xdr:sp macro="" textlink="">
      <xdr:nvSpPr>
        <xdr:cNvPr id="1945" name="Text Box 17">
          <a:extLst>
            <a:ext uri="{FF2B5EF4-FFF2-40B4-BE49-F238E27FC236}">
              <a16:creationId xmlns:a16="http://schemas.microsoft.com/office/drawing/2014/main" id="{36BA49C6-BDA7-4CA5-86A9-0F663821BAE2}"/>
            </a:ext>
          </a:extLst>
        </xdr:cNvPr>
        <xdr:cNvSpPr txBox="1">
          <a:spLocks noChangeArrowheads="1"/>
        </xdr:cNvSpPr>
      </xdr:nvSpPr>
      <xdr:spPr bwMode="auto">
        <a:xfrm>
          <a:off x="15475857"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0</xdr:rowOff>
    </xdr:from>
    <xdr:ext cx="95250" cy="171450"/>
    <xdr:sp macro="" textlink="">
      <xdr:nvSpPr>
        <xdr:cNvPr id="1946" name="Text Box 18">
          <a:extLst>
            <a:ext uri="{FF2B5EF4-FFF2-40B4-BE49-F238E27FC236}">
              <a16:creationId xmlns:a16="http://schemas.microsoft.com/office/drawing/2014/main" id="{9B74F833-DAD2-48E6-BCD5-BBFF19585517}"/>
            </a:ext>
          </a:extLst>
        </xdr:cNvPr>
        <xdr:cNvSpPr txBox="1">
          <a:spLocks noChangeArrowheads="1"/>
        </xdr:cNvSpPr>
      </xdr:nvSpPr>
      <xdr:spPr bwMode="auto">
        <a:xfrm>
          <a:off x="15475857"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0</xdr:rowOff>
    </xdr:from>
    <xdr:ext cx="95250" cy="171450"/>
    <xdr:sp macro="" textlink="">
      <xdr:nvSpPr>
        <xdr:cNvPr id="1947" name="Text Box 19">
          <a:extLst>
            <a:ext uri="{FF2B5EF4-FFF2-40B4-BE49-F238E27FC236}">
              <a16:creationId xmlns:a16="http://schemas.microsoft.com/office/drawing/2014/main" id="{238AF34E-B9CF-44CF-A947-1D9B250DFE9C}"/>
            </a:ext>
          </a:extLst>
        </xdr:cNvPr>
        <xdr:cNvSpPr txBox="1">
          <a:spLocks noChangeArrowheads="1"/>
        </xdr:cNvSpPr>
      </xdr:nvSpPr>
      <xdr:spPr bwMode="auto">
        <a:xfrm>
          <a:off x="15475857"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504825</xdr:rowOff>
    </xdr:from>
    <xdr:ext cx="95250" cy="444014"/>
    <xdr:sp macro="" textlink="">
      <xdr:nvSpPr>
        <xdr:cNvPr id="1948" name="Text Box 15">
          <a:extLst>
            <a:ext uri="{FF2B5EF4-FFF2-40B4-BE49-F238E27FC236}">
              <a16:creationId xmlns:a16="http://schemas.microsoft.com/office/drawing/2014/main" id="{961510CD-8AE1-4FCC-9E17-6A5F99E70CF3}"/>
            </a:ext>
          </a:extLst>
        </xdr:cNvPr>
        <xdr:cNvSpPr txBox="1">
          <a:spLocks noChangeArrowheads="1"/>
        </xdr:cNvSpPr>
      </xdr:nvSpPr>
      <xdr:spPr bwMode="auto">
        <a:xfrm>
          <a:off x="3710214" y="5789839"/>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1949" name="Text Box 16">
          <a:extLst>
            <a:ext uri="{FF2B5EF4-FFF2-40B4-BE49-F238E27FC236}">
              <a16:creationId xmlns:a16="http://schemas.microsoft.com/office/drawing/2014/main" id="{92A5448E-156B-4EC1-948E-050DABF77E67}"/>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1950" name="Text Box 17">
          <a:extLst>
            <a:ext uri="{FF2B5EF4-FFF2-40B4-BE49-F238E27FC236}">
              <a16:creationId xmlns:a16="http://schemas.microsoft.com/office/drawing/2014/main" id="{70ABB064-BA56-4A4B-8C46-B54F93242F59}"/>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1951" name="Text Box 18">
          <a:extLst>
            <a:ext uri="{FF2B5EF4-FFF2-40B4-BE49-F238E27FC236}">
              <a16:creationId xmlns:a16="http://schemas.microsoft.com/office/drawing/2014/main" id="{D9CB9989-A037-469E-84B5-1D2B4F063AB3}"/>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1952" name="Text Box 19">
          <a:extLst>
            <a:ext uri="{FF2B5EF4-FFF2-40B4-BE49-F238E27FC236}">
              <a16:creationId xmlns:a16="http://schemas.microsoft.com/office/drawing/2014/main" id="{2FBFF4C5-F8EC-4E22-ABC8-32CE74414179}"/>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73</xdr:row>
      <xdr:rowOff>504825</xdr:rowOff>
    </xdr:from>
    <xdr:ext cx="95250" cy="442269"/>
    <xdr:sp macro="" textlink="">
      <xdr:nvSpPr>
        <xdr:cNvPr id="1953" name="Text Box 15">
          <a:extLst>
            <a:ext uri="{FF2B5EF4-FFF2-40B4-BE49-F238E27FC236}">
              <a16:creationId xmlns:a16="http://schemas.microsoft.com/office/drawing/2014/main" id="{646452DF-E470-4229-A862-12141A51FBC9}"/>
            </a:ext>
          </a:extLst>
        </xdr:cNvPr>
        <xdr:cNvSpPr txBox="1">
          <a:spLocks noChangeArrowheads="1"/>
        </xdr:cNvSpPr>
      </xdr:nvSpPr>
      <xdr:spPr bwMode="auto">
        <a:xfrm>
          <a:off x="6555468" y="5789839"/>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1954" name="Text Box 16">
          <a:extLst>
            <a:ext uri="{FF2B5EF4-FFF2-40B4-BE49-F238E27FC236}">
              <a16:creationId xmlns:a16="http://schemas.microsoft.com/office/drawing/2014/main" id="{74919D37-CBB5-45EC-93C8-55A0AD1FF6F3}"/>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1955" name="Text Box 17">
          <a:extLst>
            <a:ext uri="{FF2B5EF4-FFF2-40B4-BE49-F238E27FC236}">
              <a16:creationId xmlns:a16="http://schemas.microsoft.com/office/drawing/2014/main" id="{08C1B570-673D-478F-AFDD-E06D92D087EC}"/>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1956" name="Text Box 18">
          <a:extLst>
            <a:ext uri="{FF2B5EF4-FFF2-40B4-BE49-F238E27FC236}">
              <a16:creationId xmlns:a16="http://schemas.microsoft.com/office/drawing/2014/main" id="{A3E9A73E-5ECB-4A0B-8FCC-4D6550575B0D}"/>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1957" name="Text Box 16">
          <a:extLst>
            <a:ext uri="{FF2B5EF4-FFF2-40B4-BE49-F238E27FC236}">
              <a16:creationId xmlns:a16="http://schemas.microsoft.com/office/drawing/2014/main" id="{B7FDC12E-B3B3-4404-84F1-7A92A8FF6683}"/>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1958" name="Text Box 17">
          <a:extLst>
            <a:ext uri="{FF2B5EF4-FFF2-40B4-BE49-F238E27FC236}">
              <a16:creationId xmlns:a16="http://schemas.microsoft.com/office/drawing/2014/main" id="{FBC54FA8-15BA-4CBD-9C5C-A7FEE3CE60F1}"/>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1959" name="Text Box 18">
          <a:extLst>
            <a:ext uri="{FF2B5EF4-FFF2-40B4-BE49-F238E27FC236}">
              <a16:creationId xmlns:a16="http://schemas.microsoft.com/office/drawing/2014/main" id="{A6F31BE7-68E0-4F7E-B118-EA21297B5197}"/>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1960" name="Text Box 19">
          <a:extLst>
            <a:ext uri="{FF2B5EF4-FFF2-40B4-BE49-F238E27FC236}">
              <a16:creationId xmlns:a16="http://schemas.microsoft.com/office/drawing/2014/main" id="{B9EE7987-A375-49F3-9C7F-37B8FC53D984}"/>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1961" name="Text Box 16">
          <a:extLst>
            <a:ext uri="{FF2B5EF4-FFF2-40B4-BE49-F238E27FC236}">
              <a16:creationId xmlns:a16="http://schemas.microsoft.com/office/drawing/2014/main" id="{3E41EDED-91C5-4C30-B07C-6D7905498827}"/>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1962" name="Text Box 17">
          <a:extLst>
            <a:ext uri="{FF2B5EF4-FFF2-40B4-BE49-F238E27FC236}">
              <a16:creationId xmlns:a16="http://schemas.microsoft.com/office/drawing/2014/main" id="{C7B06ED1-79CA-4EF2-9837-CBE637A515B6}"/>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1963" name="Text Box 18">
          <a:extLst>
            <a:ext uri="{FF2B5EF4-FFF2-40B4-BE49-F238E27FC236}">
              <a16:creationId xmlns:a16="http://schemas.microsoft.com/office/drawing/2014/main" id="{28D11158-17EC-40E6-B969-01386ABE4A6C}"/>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1964" name="Text Box 19">
          <a:extLst>
            <a:ext uri="{FF2B5EF4-FFF2-40B4-BE49-F238E27FC236}">
              <a16:creationId xmlns:a16="http://schemas.microsoft.com/office/drawing/2014/main" id="{7AA5F8BD-0F2B-42C1-BB93-5C5A34B0911B}"/>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504825</xdr:rowOff>
    </xdr:from>
    <xdr:ext cx="95250" cy="448496"/>
    <xdr:sp macro="" textlink="">
      <xdr:nvSpPr>
        <xdr:cNvPr id="1965" name="Text Box 15">
          <a:extLst>
            <a:ext uri="{FF2B5EF4-FFF2-40B4-BE49-F238E27FC236}">
              <a16:creationId xmlns:a16="http://schemas.microsoft.com/office/drawing/2014/main" id="{4FC1BF7C-F348-4F50-B7B0-65E51EB1C94C}"/>
            </a:ext>
          </a:extLst>
        </xdr:cNvPr>
        <xdr:cNvSpPr txBox="1">
          <a:spLocks noChangeArrowheads="1"/>
        </xdr:cNvSpPr>
      </xdr:nvSpPr>
      <xdr:spPr bwMode="auto">
        <a:xfrm>
          <a:off x="3710214" y="5977618"/>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504825</xdr:rowOff>
    </xdr:from>
    <xdr:ext cx="95250" cy="442269"/>
    <xdr:sp macro="" textlink="">
      <xdr:nvSpPr>
        <xdr:cNvPr id="1966" name="Text Box 15">
          <a:extLst>
            <a:ext uri="{FF2B5EF4-FFF2-40B4-BE49-F238E27FC236}">
              <a16:creationId xmlns:a16="http://schemas.microsoft.com/office/drawing/2014/main" id="{3FA75E95-21AA-4EDE-B929-F89BA4521095}"/>
            </a:ext>
          </a:extLst>
        </xdr:cNvPr>
        <xdr:cNvSpPr txBox="1">
          <a:spLocks noChangeArrowheads="1"/>
        </xdr:cNvSpPr>
      </xdr:nvSpPr>
      <xdr:spPr bwMode="auto">
        <a:xfrm>
          <a:off x="6555468" y="5977618"/>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504825</xdr:rowOff>
    </xdr:from>
    <xdr:ext cx="95250" cy="442269"/>
    <xdr:sp macro="" textlink="">
      <xdr:nvSpPr>
        <xdr:cNvPr id="1967" name="Text Box 15">
          <a:extLst>
            <a:ext uri="{FF2B5EF4-FFF2-40B4-BE49-F238E27FC236}">
              <a16:creationId xmlns:a16="http://schemas.microsoft.com/office/drawing/2014/main" id="{A7670E15-2DBA-4F4B-9347-B358CE23A921}"/>
            </a:ext>
          </a:extLst>
        </xdr:cNvPr>
        <xdr:cNvSpPr txBox="1">
          <a:spLocks noChangeArrowheads="1"/>
        </xdr:cNvSpPr>
      </xdr:nvSpPr>
      <xdr:spPr bwMode="auto">
        <a:xfrm>
          <a:off x="15475857" y="5977618"/>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504825</xdr:rowOff>
    </xdr:from>
    <xdr:ext cx="95250" cy="213632"/>
    <xdr:sp macro="" textlink="">
      <xdr:nvSpPr>
        <xdr:cNvPr id="1968" name="Text Box 15">
          <a:extLst>
            <a:ext uri="{FF2B5EF4-FFF2-40B4-BE49-F238E27FC236}">
              <a16:creationId xmlns:a16="http://schemas.microsoft.com/office/drawing/2014/main" id="{8065D6B3-D849-4770-B85F-7F496FF37527}"/>
            </a:ext>
          </a:extLst>
        </xdr:cNvPr>
        <xdr:cNvSpPr txBox="1">
          <a:spLocks noChangeArrowheads="1"/>
        </xdr:cNvSpPr>
      </xdr:nvSpPr>
      <xdr:spPr bwMode="auto">
        <a:xfrm>
          <a:off x="3710214" y="597761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504825</xdr:rowOff>
    </xdr:from>
    <xdr:ext cx="95250" cy="444331"/>
    <xdr:sp macro="" textlink="">
      <xdr:nvSpPr>
        <xdr:cNvPr id="1969" name="Text Box 15">
          <a:extLst>
            <a:ext uri="{FF2B5EF4-FFF2-40B4-BE49-F238E27FC236}">
              <a16:creationId xmlns:a16="http://schemas.microsoft.com/office/drawing/2014/main" id="{DFA37A93-F8C0-47E3-BF22-8217B0CB005A}"/>
            </a:ext>
          </a:extLst>
        </xdr:cNvPr>
        <xdr:cNvSpPr txBox="1">
          <a:spLocks noChangeArrowheads="1"/>
        </xdr:cNvSpPr>
      </xdr:nvSpPr>
      <xdr:spPr bwMode="auto">
        <a:xfrm>
          <a:off x="3710214" y="5977618"/>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504825</xdr:rowOff>
    </xdr:from>
    <xdr:ext cx="95250" cy="213632"/>
    <xdr:sp macro="" textlink="">
      <xdr:nvSpPr>
        <xdr:cNvPr id="1970" name="Text Box 15">
          <a:extLst>
            <a:ext uri="{FF2B5EF4-FFF2-40B4-BE49-F238E27FC236}">
              <a16:creationId xmlns:a16="http://schemas.microsoft.com/office/drawing/2014/main" id="{ECAD2E5D-E481-4FD8-8EFE-8BA422B3FC72}"/>
            </a:ext>
          </a:extLst>
        </xdr:cNvPr>
        <xdr:cNvSpPr txBox="1">
          <a:spLocks noChangeArrowheads="1"/>
        </xdr:cNvSpPr>
      </xdr:nvSpPr>
      <xdr:spPr bwMode="auto">
        <a:xfrm>
          <a:off x="6555468" y="597761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1971" name="Text Box 16">
          <a:extLst>
            <a:ext uri="{FF2B5EF4-FFF2-40B4-BE49-F238E27FC236}">
              <a16:creationId xmlns:a16="http://schemas.microsoft.com/office/drawing/2014/main" id="{9E688637-F2C7-4AFD-AC8C-B149CC60BE9E}"/>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1972" name="Text Box 17">
          <a:extLst>
            <a:ext uri="{FF2B5EF4-FFF2-40B4-BE49-F238E27FC236}">
              <a16:creationId xmlns:a16="http://schemas.microsoft.com/office/drawing/2014/main" id="{492827B5-8095-40DB-9CE6-62587F11FEFC}"/>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1973" name="Text Box 18">
          <a:extLst>
            <a:ext uri="{FF2B5EF4-FFF2-40B4-BE49-F238E27FC236}">
              <a16:creationId xmlns:a16="http://schemas.microsoft.com/office/drawing/2014/main" id="{22F4865F-2C23-4318-9106-00974B34E284}"/>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1974" name="Text Box 19">
          <a:extLst>
            <a:ext uri="{FF2B5EF4-FFF2-40B4-BE49-F238E27FC236}">
              <a16:creationId xmlns:a16="http://schemas.microsoft.com/office/drawing/2014/main" id="{08AFBC32-F895-4C48-8577-ED061450AD67}"/>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1975" name="Text Box 16">
          <a:extLst>
            <a:ext uri="{FF2B5EF4-FFF2-40B4-BE49-F238E27FC236}">
              <a16:creationId xmlns:a16="http://schemas.microsoft.com/office/drawing/2014/main" id="{7CB08CA2-7810-4078-B248-EC7DB91F642C}"/>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1976" name="Text Box 17">
          <a:extLst>
            <a:ext uri="{FF2B5EF4-FFF2-40B4-BE49-F238E27FC236}">
              <a16:creationId xmlns:a16="http://schemas.microsoft.com/office/drawing/2014/main" id="{141B31C4-96E7-4D65-934A-D0A994280B5B}"/>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1977" name="Text Box 18">
          <a:extLst>
            <a:ext uri="{FF2B5EF4-FFF2-40B4-BE49-F238E27FC236}">
              <a16:creationId xmlns:a16="http://schemas.microsoft.com/office/drawing/2014/main" id="{02E7DA53-D426-48E3-9C43-A9AA5E98AE92}"/>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1978" name="Text Box 19">
          <a:extLst>
            <a:ext uri="{FF2B5EF4-FFF2-40B4-BE49-F238E27FC236}">
              <a16:creationId xmlns:a16="http://schemas.microsoft.com/office/drawing/2014/main" id="{DB4B2EE0-AFB5-41B2-BD2B-DFBF664B5771}"/>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78</xdr:row>
      <xdr:rowOff>0</xdr:rowOff>
    </xdr:from>
    <xdr:ext cx="95250" cy="171450"/>
    <xdr:sp macro="" textlink="">
      <xdr:nvSpPr>
        <xdr:cNvPr id="1979" name="Text Box 16">
          <a:extLst>
            <a:ext uri="{FF2B5EF4-FFF2-40B4-BE49-F238E27FC236}">
              <a16:creationId xmlns:a16="http://schemas.microsoft.com/office/drawing/2014/main" id="{B4A62FF8-50F6-4FD2-BF79-F8362164416A}"/>
            </a:ext>
          </a:extLst>
        </xdr:cNvPr>
        <xdr:cNvSpPr txBox="1">
          <a:spLocks noChangeArrowheads="1"/>
        </xdr:cNvSpPr>
      </xdr:nvSpPr>
      <xdr:spPr bwMode="auto">
        <a:xfrm>
          <a:off x="15475857"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78</xdr:row>
      <xdr:rowOff>0</xdr:rowOff>
    </xdr:from>
    <xdr:ext cx="95250" cy="171450"/>
    <xdr:sp macro="" textlink="">
      <xdr:nvSpPr>
        <xdr:cNvPr id="1980" name="Text Box 17">
          <a:extLst>
            <a:ext uri="{FF2B5EF4-FFF2-40B4-BE49-F238E27FC236}">
              <a16:creationId xmlns:a16="http://schemas.microsoft.com/office/drawing/2014/main" id="{93E2314C-7323-4475-B67B-3E74939E86D5}"/>
            </a:ext>
          </a:extLst>
        </xdr:cNvPr>
        <xdr:cNvSpPr txBox="1">
          <a:spLocks noChangeArrowheads="1"/>
        </xdr:cNvSpPr>
      </xdr:nvSpPr>
      <xdr:spPr bwMode="auto">
        <a:xfrm>
          <a:off x="15475857"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78</xdr:row>
      <xdr:rowOff>0</xdr:rowOff>
    </xdr:from>
    <xdr:ext cx="95250" cy="171450"/>
    <xdr:sp macro="" textlink="">
      <xdr:nvSpPr>
        <xdr:cNvPr id="1981" name="Text Box 18">
          <a:extLst>
            <a:ext uri="{FF2B5EF4-FFF2-40B4-BE49-F238E27FC236}">
              <a16:creationId xmlns:a16="http://schemas.microsoft.com/office/drawing/2014/main" id="{375DD61B-534B-4E19-94D0-BEDA9ACC9760}"/>
            </a:ext>
          </a:extLst>
        </xdr:cNvPr>
        <xdr:cNvSpPr txBox="1">
          <a:spLocks noChangeArrowheads="1"/>
        </xdr:cNvSpPr>
      </xdr:nvSpPr>
      <xdr:spPr bwMode="auto">
        <a:xfrm>
          <a:off x="15475857"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78</xdr:row>
      <xdr:rowOff>0</xdr:rowOff>
    </xdr:from>
    <xdr:ext cx="95250" cy="171450"/>
    <xdr:sp macro="" textlink="">
      <xdr:nvSpPr>
        <xdr:cNvPr id="1982" name="Text Box 19">
          <a:extLst>
            <a:ext uri="{FF2B5EF4-FFF2-40B4-BE49-F238E27FC236}">
              <a16:creationId xmlns:a16="http://schemas.microsoft.com/office/drawing/2014/main" id="{CFFF4BD0-3C2F-4673-8CC6-3461A88D5E60}"/>
            </a:ext>
          </a:extLst>
        </xdr:cNvPr>
        <xdr:cNvSpPr txBox="1">
          <a:spLocks noChangeArrowheads="1"/>
        </xdr:cNvSpPr>
      </xdr:nvSpPr>
      <xdr:spPr bwMode="auto">
        <a:xfrm>
          <a:off x="15475857"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1983" name="Text Box 16">
          <a:extLst>
            <a:ext uri="{FF2B5EF4-FFF2-40B4-BE49-F238E27FC236}">
              <a16:creationId xmlns:a16="http://schemas.microsoft.com/office/drawing/2014/main" id="{141EA8A2-B56B-4B5C-A531-0B549996DCD5}"/>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1984" name="Text Box 17">
          <a:extLst>
            <a:ext uri="{FF2B5EF4-FFF2-40B4-BE49-F238E27FC236}">
              <a16:creationId xmlns:a16="http://schemas.microsoft.com/office/drawing/2014/main" id="{E4FECC78-18CB-4AF8-B173-922189418758}"/>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1985" name="Text Box 18">
          <a:extLst>
            <a:ext uri="{FF2B5EF4-FFF2-40B4-BE49-F238E27FC236}">
              <a16:creationId xmlns:a16="http://schemas.microsoft.com/office/drawing/2014/main" id="{2E816022-45E0-4295-ABA3-F3A813CD34C2}"/>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1986" name="Text Box 19">
          <a:extLst>
            <a:ext uri="{FF2B5EF4-FFF2-40B4-BE49-F238E27FC236}">
              <a16:creationId xmlns:a16="http://schemas.microsoft.com/office/drawing/2014/main" id="{E98BDACE-C652-47C8-9214-D42FD9E1BE5C}"/>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1987" name="Text Box 16">
          <a:extLst>
            <a:ext uri="{FF2B5EF4-FFF2-40B4-BE49-F238E27FC236}">
              <a16:creationId xmlns:a16="http://schemas.microsoft.com/office/drawing/2014/main" id="{7C3F7369-2C84-4FDC-8EC9-208ED91EB8AA}"/>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1988" name="Text Box 17">
          <a:extLst>
            <a:ext uri="{FF2B5EF4-FFF2-40B4-BE49-F238E27FC236}">
              <a16:creationId xmlns:a16="http://schemas.microsoft.com/office/drawing/2014/main" id="{E3865A9B-4592-4AC3-962D-7147424274A4}"/>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1989" name="Text Box 18">
          <a:extLst>
            <a:ext uri="{FF2B5EF4-FFF2-40B4-BE49-F238E27FC236}">
              <a16:creationId xmlns:a16="http://schemas.microsoft.com/office/drawing/2014/main" id="{75FBE134-1E20-44B3-B90A-1A3ADC9D09D2}"/>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1990" name="Text Box 16">
          <a:extLst>
            <a:ext uri="{FF2B5EF4-FFF2-40B4-BE49-F238E27FC236}">
              <a16:creationId xmlns:a16="http://schemas.microsoft.com/office/drawing/2014/main" id="{7977C0CD-E02F-40CA-B0A7-A5143939662B}"/>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1991" name="Text Box 17">
          <a:extLst>
            <a:ext uri="{FF2B5EF4-FFF2-40B4-BE49-F238E27FC236}">
              <a16:creationId xmlns:a16="http://schemas.microsoft.com/office/drawing/2014/main" id="{E4746C12-94AE-4910-9AF1-1917D01FF604}"/>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1992" name="Text Box 18">
          <a:extLst>
            <a:ext uri="{FF2B5EF4-FFF2-40B4-BE49-F238E27FC236}">
              <a16:creationId xmlns:a16="http://schemas.microsoft.com/office/drawing/2014/main" id="{FE9F88CE-028F-45F4-AE11-AD6E0AECF277}"/>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1993" name="Text Box 19">
          <a:extLst>
            <a:ext uri="{FF2B5EF4-FFF2-40B4-BE49-F238E27FC236}">
              <a16:creationId xmlns:a16="http://schemas.microsoft.com/office/drawing/2014/main" id="{FC91F483-0A9B-4512-98F0-E33E9854D89A}"/>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1994" name="Text Box 16">
          <a:extLst>
            <a:ext uri="{FF2B5EF4-FFF2-40B4-BE49-F238E27FC236}">
              <a16:creationId xmlns:a16="http://schemas.microsoft.com/office/drawing/2014/main" id="{E6CD86CF-278A-4464-B33A-E12AEE6A56BB}"/>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1995" name="Text Box 17">
          <a:extLst>
            <a:ext uri="{FF2B5EF4-FFF2-40B4-BE49-F238E27FC236}">
              <a16:creationId xmlns:a16="http://schemas.microsoft.com/office/drawing/2014/main" id="{9D78BE41-E7B2-4A3B-94FE-562D33A3AE53}"/>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1996" name="Text Box 18">
          <a:extLst>
            <a:ext uri="{FF2B5EF4-FFF2-40B4-BE49-F238E27FC236}">
              <a16:creationId xmlns:a16="http://schemas.microsoft.com/office/drawing/2014/main" id="{87A3A99D-81F0-471F-B86D-2190D6ED8F29}"/>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1997" name="Text Box 19">
          <a:extLst>
            <a:ext uri="{FF2B5EF4-FFF2-40B4-BE49-F238E27FC236}">
              <a16:creationId xmlns:a16="http://schemas.microsoft.com/office/drawing/2014/main" id="{11B333B5-62CD-4E16-BDF0-EB958BB70E8B}"/>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1998" name="Text Box 16">
          <a:extLst>
            <a:ext uri="{FF2B5EF4-FFF2-40B4-BE49-F238E27FC236}">
              <a16:creationId xmlns:a16="http://schemas.microsoft.com/office/drawing/2014/main" id="{067D55A0-99E0-4C7D-91C4-10FF650EEF7D}"/>
            </a:ext>
          </a:extLst>
        </xdr:cNvPr>
        <xdr:cNvSpPr txBox="1">
          <a:spLocks noChangeArrowheads="1"/>
        </xdr:cNvSpPr>
      </xdr:nvSpPr>
      <xdr:spPr bwMode="auto">
        <a:xfrm>
          <a:off x="371021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1999" name="Text Box 17">
          <a:extLst>
            <a:ext uri="{FF2B5EF4-FFF2-40B4-BE49-F238E27FC236}">
              <a16:creationId xmlns:a16="http://schemas.microsoft.com/office/drawing/2014/main" id="{1C8EF16F-06A4-4F8E-95B5-E0F99D50682D}"/>
            </a:ext>
          </a:extLst>
        </xdr:cNvPr>
        <xdr:cNvSpPr txBox="1">
          <a:spLocks noChangeArrowheads="1"/>
        </xdr:cNvSpPr>
      </xdr:nvSpPr>
      <xdr:spPr bwMode="auto">
        <a:xfrm>
          <a:off x="371021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2000" name="Text Box 18">
          <a:extLst>
            <a:ext uri="{FF2B5EF4-FFF2-40B4-BE49-F238E27FC236}">
              <a16:creationId xmlns:a16="http://schemas.microsoft.com/office/drawing/2014/main" id="{BDF4FC23-2802-4BD4-9A7C-6340CD14EED1}"/>
            </a:ext>
          </a:extLst>
        </xdr:cNvPr>
        <xdr:cNvSpPr txBox="1">
          <a:spLocks noChangeArrowheads="1"/>
        </xdr:cNvSpPr>
      </xdr:nvSpPr>
      <xdr:spPr bwMode="auto">
        <a:xfrm>
          <a:off x="371021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2001" name="Text Box 19">
          <a:extLst>
            <a:ext uri="{FF2B5EF4-FFF2-40B4-BE49-F238E27FC236}">
              <a16:creationId xmlns:a16="http://schemas.microsoft.com/office/drawing/2014/main" id="{9677DAAF-822C-4967-BD77-621FF40C056F}"/>
            </a:ext>
          </a:extLst>
        </xdr:cNvPr>
        <xdr:cNvSpPr txBox="1">
          <a:spLocks noChangeArrowheads="1"/>
        </xdr:cNvSpPr>
      </xdr:nvSpPr>
      <xdr:spPr bwMode="auto">
        <a:xfrm>
          <a:off x="371021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504825</xdr:rowOff>
    </xdr:from>
    <xdr:ext cx="95250" cy="461691"/>
    <xdr:sp macro="" textlink="">
      <xdr:nvSpPr>
        <xdr:cNvPr id="2002" name="Text Box 15">
          <a:extLst>
            <a:ext uri="{FF2B5EF4-FFF2-40B4-BE49-F238E27FC236}">
              <a16:creationId xmlns:a16="http://schemas.microsoft.com/office/drawing/2014/main" id="{5DE0DE75-008D-4381-AD51-7306E1A007BB}"/>
            </a:ext>
          </a:extLst>
        </xdr:cNvPr>
        <xdr:cNvSpPr txBox="1">
          <a:spLocks noChangeArrowheads="1"/>
        </xdr:cNvSpPr>
      </xdr:nvSpPr>
      <xdr:spPr bwMode="auto">
        <a:xfrm>
          <a:off x="3710214" y="7066189"/>
          <a:ext cx="95250" cy="46169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2003" name="Text Box 16">
          <a:extLst>
            <a:ext uri="{FF2B5EF4-FFF2-40B4-BE49-F238E27FC236}">
              <a16:creationId xmlns:a16="http://schemas.microsoft.com/office/drawing/2014/main" id="{7CEF36F7-E808-4402-8F9B-AB118A36321A}"/>
            </a:ext>
          </a:extLst>
        </xdr:cNvPr>
        <xdr:cNvSpPr txBox="1">
          <a:spLocks noChangeArrowheads="1"/>
        </xdr:cNvSpPr>
      </xdr:nvSpPr>
      <xdr:spPr bwMode="auto">
        <a:xfrm>
          <a:off x="6555468"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2004" name="Text Box 17">
          <a:extLst>
            <a:ext uri="{FF2B5EF4-FFF2-40B4-BE49-F238E27FC236}">
              <a16:creationId xmlns:a16="http://schemas.microsoft.com/office/drawing/2014/main" id="{E8F39DCA-754F-41B9-9B63-0002A33D239C}"/>
            </a:ext>
          </a:extLst>
        </xdr:cNvPr>
        <xdr:cNvSpPr txBox="1">
          <a:spLocks noChangeArrowheads="1"/>
        </xdr:cNvSpPr>
      </xdr:nvSpPr>
      <xdr:spPr bwMode="auto">
        <a:xfrm>
          <a:off x="6555468"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2005" name="Text Box 18">
          <a:extLst>
            <a:ext uri="{FF2B5EF4-FFF2-40B4-BE49-F238E27FC236}">
              <a16:creationId xmlns:a16="http://schemas.microsoft.com/office/drawing/2014/main" id="{1630D565-D79B-411F-A941-63B4E2680A37}"/>
            </a:ext>
          </a:extLst>
        </xdr:cNvPr>
        <xdr:cNvSpPr txBox="1">
          <a:spLocks noChangeArrowheads="1"/>
        </xdr:cNvSpPr>
      </xdr:nvSpPr>
      <xdr:spPr bwMode="auto">
        <a:xfrm>
          <a:off x="6555468"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2006" name="Text Box 19">
          <a:extLst>
            <a:ext uri="{FF2B5EF4-FFF2-40B4-BE49-F238E27FC236}">
              <a16:creationId xmlns:a16="http://schemas.microsoft.com/office/drawing/2014/main" id="{3894C0BE-D616-466E-B049-D718F2E08A94}"/>
            </a:ext>
          </a:extLst>
        </xdr:cNvPr>
        <xdr:cNvSpPr txBox="1">
          <a:spLocks noChangeArrowheads="1"/>
        </xdr:cNvSpPr>
      </xdr:nvSpPr>
      <xdr:spPr bwMode="auto">
        <a:xfrm>
          <a:off x="6555468"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504825</xdr:rowOff>
    </xdr:from>
    <xdr:ext cx="95250" cy="442269"/>
    <xdr:sp macro="" textlink="">
      <xdr:nvSpPr>
        <xdr:cNvPr id="2007" name="Text Box 15">
          <a:extLst>
            <a:ext uri="{FF2B5EF4-FFF2-40B4-BE49-F238E27FC236}">
              <a16:creationId xmlns:a16="http://schemas.microsoft.com/office/drawing/2014/main" id="{74A3770A-CEC5-4C7D-8FC5-C23E4CE5B73C}"/>
            </a:ext>
          </a:extLst>
        </xdr:cNvPr>
        <xdr:cNvSpPr txBox="1">
          <a:spLocks noChangeArrowheads="1"/>
        </xdr:cNvSpPr>
      </xdr:nvSpPr>
      <xdr:spPr bwMode="auto">
        <a:xfrm>
          <a:off x="6555468" y="7066189"/>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0</xdr:rowOff>
    </xdr:from>
    <xdr:ext cx="95250" cy="171450"/>
    <xdr:sp macro="" textlink="">
      <xdr:nvSpPr>
        <xdr:cNvPr id="2008" name="Text Box 16">
          <a:extLst>
            <a:ext uri="{FF2B5EF4-FFF2-40B4-BE49-F238E27FC236}">
              <a16:creationId xmlns:a16="http://schemas.microsoft.com/office/drawing/2014/main" id="{C7C22862-7FF9-47EE-8943-B0944D077791}"/>
            </a:ext>
          </a:extLst>
        </xdr:cNvPr>
        <xdr:cNvSpPr txBox="1">
          <a:spLocks noChangeArrowheads="1"/>
        </xdr:cNvSpPr>
      </xdr:nvSpPr>
      <xdr:spPr bwMode="auto">
        <a:xfrm>
          <a:off x="15475857"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0</xdr:rowOff>
    </xdr:from>
    <xdr:ext cx="95250" cy="171450"/>
    <xdr:sp macro="" textlink="">
      <xdr:nvSpPr>
        <xdr:cNvPr id="2009" name="Text Box 17">
          <a:extLst>
            <a:ext uri="{FF2B5EF4-FFF2-40B4-BE49-F238E27FC236}">
              <a16:creationId xmlns:a16="http://schemas.microsoft.com/office/drawing/2014/main" id="{4680BAC4-4424-423D-BC2C-D6631D5FDD52}"/>
            </a:ext>
          </a:extLst>
        </xdr:cNvPr>
        <xdr:cNvSpPr txBox="1">
          <a:spLocks noChangeArrowheads="1"/>
        </xdr:cNvSpPr>
      </xdr:nvSpPr>
      <xdr:spPr bwMode="auto">
        <a:xfrm>
          <a:off x="15475857"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0</xdr:rowOff>
    </xdr:from>
    <xdr:ext cx="95250" cy="171450"/>
    <xdr:sp macro="" textlink="">
      <xdr:nvSpPr>
        <xdr:cNvPr id="2010" name="Text Box 18">
          <a:extLst>
            <a:ext uri="{FF2B5EF4-FFF2-40B4-BE49-F238E27FC236}">
              <a16:creationId xmlns:a16="http://schemas.microsoft.com/office/drawing/2014/main" id="{641C5FCF-7676-471B-AB82-3FE7DE20A84E}"/>
            </a:ext>
          </a:extLst>
        </xdr:cNvPr>
        <xdr:cNvSpPr txBox="1">
          <a:spLocks noChangeArrowheads="1"/>
        </xdr:cNvSpPr>
      </xdr:nvSpPr>
      <xdr:spPr bwMode="auto">
        <a:xfrm>
          <a:off x="15475857"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0</xdr:rowOff>
    </xdr:from>
    <xdr:ext cx="95250" cy="171450"/>
    <xdr:sp macro="" textlink="">
      <xdr:nvSpPr>
        <xdr:cNvPr id="2011" name="Text Box 19">
          <a:extLst>
            <a:ext uri="{FF2B5EF4-FFF2-40B4-BE49-F238E27FC236}">
              <a16:creationId xmlns:a16="http://schemas.microsoft.com/office/drawing/2014/main" id="{4E263BB1-7808-45CF-9FE6-6A3FBDDCD399}"/>
            </a:ext>
          </a:extLst>
        </xdr:cNvPr>
        <xdr:cNvSpPr txBox="1">
          <a:spLocks noChangeArrowheads="1"/>
        </xdr:cNvSpPr>
      </xdr:nvSpPr>
      <xdr:spPr bwMode="auto">
        <a:xfrm>
          <a:off x="15475857"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504825</xdr:rowOff>
    </xdr:from>
    <xdr:ext cx="95250" cy="442269"/>
    <xdr:sp macro="" textlink="">
      <xdr:nvSpPr>
        <xdr:cNvPr id="2012" name="Text Box 15">
          <a:extLst>
            <a:ext uri="{FF2B5EF4-FFF2-40B4-BE49-F238E27FC236}">
              <a16:creationId xmlns:a16="http://schemas.microsoft.com/office/drawing/2014/main" id="{42904C1D-8515-4254-8005-B69A77798AD7}"/>
            </a:ext>
          </a:extLst>
        </xdr:cNvPr>
        <xdr:cNvSpPr txBox="1">
          <a:spLocks noChangeArrowheads="1"/>
        </xdr:cNvSpPr>
      </xdr:nvSpPr>
      <xdr:spPr bwMode="auto">
        <a:xfrm>
          <a:off x="15475857" y="7066189"/>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81</xdr:row>
      <xdr:rowOff>504825</xdr:rowOff>
    </xdr:from>
    <xdr:ext cx="95250" cy="444014"/>
    <xdr:sp macro="" textlink="">
      <xdr:nvSpPr>
        <xdr:cNvPr id="2013" name="Text Box 15">
          <a:extLst>
            <a:ext uri="{FF2B5EF4-FFF2-40B4-BE49-F238E27FC236}">
              <a16:creationId xmlns:a16="http://schemas.microsoft.com/office/drawing/2014/main" id="{3E80D04A-5B6F-4A7A-8F84-D1803C296D3C}"/>
            </a:ext>
          </a:extLst>
        </xdr:cNvPr>
        <xdr:cNvSpPr txBox="1">
          <a:spLocks noChangeArrowheads="1"/>
        </xdr:cNvSpPr>
      </xdr:nvSpPr>
      <xdr:spPr bwMode="auto">
        <a:xfrm>
          <a:off x="3710214" y="6878411"/>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2014" name="Text Box 16">
          <a:extLst>
            <a:ext uri="{FF2B5EF4-FFF2-40B4-BE49-F238E27FC236}">
              <a16:creationId xmlns:a16="http://schemas.microsoft.com/office/drawing/2014/main" id="{88F5CC5D-0183-4499-BAFC-5D4365B2D958}"/>
            </a:ext>
          </a:extLst>
        </xdr:cNvPr>
        <xdr:cNvSpPr txBox="1">
          <a:spLocks noChangeArrowheads="1"/>
        </xdr:cNvSpPr>
      </xdr:nvSpPr>
      <xdr:spPr bwMode="auto">
        <a:xfrm>
          <a:off x="371021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2015" name="Text Box 17">
          <a:extLst>
            <a:ext uri="{FF2B5EF4-FFF2-40B4-BE49-F238E27FC236}">
              <a16:creationId xmlns:a16="http://schemas.microsoft.com/office/drawing/2014/main" id="{B4FD854B-8033-4E4B-9DA2-B11F5393D010}"/>
            </a:ext>
          </a:extLst>
        </xdr:cNvPr>
        <xdr:cNvSpPr txBox="1">
          <a:spLocks noChangeArrowheads="1"/>
        </xdr:cNvSpPr>
      </xdr:nvSpPr>
      <xdr:spPr bwMode="auto">
        <a:xfrm>
          <a:off x="371021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2016" name="Text Box 18">
          <a:extLst>
            <a:ext uri="{FF2B5EF4-FFF2-40B4-BE49-F238E27FC236}">
              <a16:creationId xmlns:a16="http://schemas.microsoft.com/office/drawing/2014/main" id="{D588D3E1-B6A9-4A9A-8020-E0D3E0D9D7AE}"/>
            </a:ext>
          </a:extLst>
        </xdr:cNvPr>
        <xdr:cNvSpPr txBox="1">
          <a:spLocks noChangeArrowheads="1"/>
        </xdr:cNvSpPr>
      </xdr:nvSpPr>
      <xdr:spPr bwMode="auto">
        <a:xfrm>
          <a:off x="371021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2017" name="Text Box 19">
          <a:extLst>
            <a:ext uri="{FF2B5EF4-FFF2-40B4-BE49-F238E27FC236}">
              <a16:creationId xmlns:a16="http://schemas.microsoft.com/office/drawing/2014/main" id="{B9D2CE59-7906-4038-97E2-B78A2C0A1A7A}"/>
            </a:ext>
          </a:extLst>
        </xdr:cNvPr>
        <xdr:cNvSpPr txBox="1">
          <a:spLocks noChangeArrowheads="1"/>
        </xdr:cNvSpPr>
      </xdr:nvSpPr>
      <xdr:spPr bwMode="auto">
        <a:xfrm>
          <a:off x="371021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504825</xdr:rowOff>
    </xdr:from>
    <xdr:ext cx="95250" cy="213632"/>
    <xdr:sp macro="" textlink="">
      <xdr:nvSpPr>
        <xdr:cNvPr id="2018" name="Text Box 15">
          <a:extLst>
            <a:ext uri="{FF2B5EF4-FFF2-40B4-BE49-F238E27FC236}">
              <a16:creationId xmlns:a16="http://schemas.microsoft.com/office/drawing/2014/main" id="{E63C86F6-20D9-4FE8-A68A-B1FCFE2EAF03}"/>
            </a:ext>
          </a:extLst>
        </xdr:cNvPr>
        <xdr:cNvSpPr txBox="1">
          <a:spLocks noChangeArrowheads="1"/>
        </xdr:cNvSpPr>
      </xdr:nvSpPr>
      <xdr:spPr bwMode="auto">
        <a:xfrm>
          <a:off x="3710214" y="706618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504825</xdr:rowOff>
    </xdr:from>
    <xdr:ext cx="95250" cy="444331"/>
    <xdr:sp macro="" textlink="">
      <xdr:nvSpPr>
        <xdr:cNvPr id="2019" name="Text Box 15">
          <a:extLst>
            <a:ext uri="{FF2B5EF4-FFF2-40B4-BE49-F238E27FC236}">
              <a16:creationId xmlns:a16="http://schemas.microsoft.com/office/drawing/2014/main" id="{048CF4B0-82E3-4F28-A30C-AEE0AA0A696F}"/>
            </a:ext>
          </a:extLst>
        </xdr:cNvPr>
        <xdr:cNvSpPr txBox="1">
          <a:spLocks noChangeArrowheads="1"/>
        </xdr:cNvSpPr>
      </xdr:nvSpPr>
      <xdr:spPr bwMode="auto">
        <a:xfrm>
          <a:off x="3710214" y="7066189"/>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81</xdr:row>
      <xdr:rowOff>504825</xdr:rowOff>
    </xdr:from>
    <xdr:ext cx="95250" cy="442269"/>
    <xdr:sp macro="" textlink="">
      <xdr:nvSpPr>
        <xdr:cNvPr id="2020" name="Text Box 15">
          <a:extLst>
            <a:ext uri="{FF2B5EF4-FFF2-40B4-BE49-F238E27FC236}">
              <a16:creationId xmlns:a16="http://schemas.microsoft.com/office/drawing/2014/main" id="{7C9BE3EC-D189-427D-9089-12F9D89A4EAC}"/>
            </a:ext>
          </a:extLst>
        </xdr:cNvPr>
        <xdr:cNvSpPr txBox="1">
          <a:spLocks noChangeArrowheads="1"/>
        </xdr:cNvSpPr>
      </xdr:nvSpPr>
      <xdr:spPr bwMode="auto">
        <a:xfrm>
          <a:off x="6555468" y="68784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2021" name="Text Box 16">
          <a:extLst>
            <a:ext uri="{FF2B5EF4-FFF2-40B4-BE49-F238E27FC236}">
              <a16:creationId xmlns:a16="http://schemas.microsoft.com/office/drawing/2014/main" id="{47C302B6-DEBB-4D3F-AFA9-97F49C8BFB81}"/>
            </a:ext>
          </a:extLst>
        </xdr:cNvPr>
        <xdr:cNvSpPr txBox="1">
          <a:spLocks noChangeArrowheads="1"/>
        </xdr:cNvSpPr>
      </xdr:nvSpPr>
      <xdr:spPr bwMode="auto">
        <a:xfrm>
          <a:off x="6555468"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2022" name="Text Box 17">
          <a:extLst>
            <a:ext uri="{FF2B5EF4-FFF2-40B4-BE49-F238E27FC236}">
              <a16:creationId xmlns:a16="http://schemas.microsoft.com/office/drawing/2014/main" id="{BB8F0195-D65A-4C18-9FD9-447833033DB2}"/>
            </a:ext>
          </a:extLst>
        </xdr:cNvPr>
        <xdr:cNvSpPr txBox="1">
          <a:spLocks noChangeArrowheads="1"/>
        </xdr:cNvSpPr>
      </xdr:nvSpPr>
      <xdr:spPr bwMode="auto">
        <a:xfrm>
          <a:off x="6555468"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2023" name="Text Box 18">
          <a:extLst>
            <a:ext uri="{FF2B5EF4-FFF2-40B4-BE49-F238E27FC236}">
              <a16:creationId xmlns:a16="http://schemas.microsoft.com/office/drawing/2014/main" id="{B09E62AD-A188-4556-929D-C8CE26044253}"/>
            </a:ext>
          </a:extLst>
        </xdr:cNvPr>
        <xdr:cNvSpPr txBox="1">
          <a:spLocks noChangeArrowheads="1"/>
        </xdr:cNvSpPr>
      </xdr:nvSpPr>
      <xdr:spPr bwMode="auto">
        <a:xfrm>
          <a:off x="6555468"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504825</xdr:rowOff>
    </xdr:from>
    <xdr:ext cx="95250" cy="213632"/>
    <xdr:sp macro="" textlink="">
      <xdr:nvSpPr>
        <xdr:cNvPr id="2024" name="Text Box 15">
          <a:extLst>
            <a:ext uri="{FF2B5EF4-FFF2-40B4-BE49-F238E27FC236}">
              <a16:creationId xmlns:a16="http://schemas.microsoft.com/office/drawing/2014/main" id="{B9C41AF6-77C9-4C52-9573-032A92CE240C}"/>
            </a:ext>
          </a:extLst>
        </xdr:cNvPr>
        <xdr:cNvSpPr txBox="1">
          <a:spLocks noChangeArrowheads="1"/>
        </xdr:cNvSpPr>
      </xdr:nvSpPr>
      <xdr:spPr bwMode="auto">
        <a:xfrm>
          <a:off x="6555468" y="706618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2025" name="Text Box 16">
          <a:extLst>
            <a:ext uri="{FF2B5EF4-FFF2-40B4-BE49-F238E27FC236}">
              <a16:creationId xmlns:a16="http://schemas.microsoft.com/office/drawing/2014/main" id="{D368BB19-5C8D-4F0A-B0CD-C4D3908DD574}"/>
            </a:ext>
          </a:extLst>
        </xdr:cNvPr>
        <xdr:cNvSpPr txBox="1">
          <a:spLocks noChangeArrowheads="1"/>
        </xdr:cNvSpPr>
      </xdr:nvSpPr>
      <xdr:spPr bwMode="auto">
        <a:xfrm>
          <a:off x="939845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2026" name="Text Box 17">
          <a:extLst>
            <a:ext uri="{FF2B5EF4-FFF2-40B4-BE49-F238E27FC236}">
              <a16:creationId xmlns:a16="http://schemas.microsoft.com/office/drawing/2014/main" id="{758C3A2A-6A22-4F81-8FB4-6A767429DE49}"/>
            </a:ext>
          </a:extLst>
        </xdr:cNvPr>
        <xdr:cNvSpPr txBox="1">
          <a:spLocks noChangeArrowheads="1"/>
        </xdr:cNvSpPr>
      </xdr:nvSpPr>
      <xdr:spPr bwMode="auto">
        <a:xfrm>
          <a:off x="939845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2027" name="Text Box 18">
          <a:extLst>
            <a:ext uri="{FF2B5EF4-FFF2-40B4-BE49-F238E27FC236}">
              <a16:creationId xmlns:a16="http://schemas.microsoft.com/office/drawing/2014/main" id="{F7195DF1-215F-45C8-B853-FFF4189CDE0C}"/>
            </a:ext>
          </a:extLst>
        </xdr:cNvPr>
        <xdr:cNvSpPr txBox="1">
          <a:spLocks noChangeArrowheads="1"/>
        </xdr:cNvSpPr>
      </xdr:nvSpPr>
      <xdr:spPr bwMode="auto">
        <a:xfrm>
          <a:off x="939845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2028" name="Text Box 19">
          <a:extLst>
            <a:ext uri="{FF2B5EF4-FFF2-40B4-BE49-F238E27FC236}">
              <a16:creationId xmlns:a16="http://schemas.microsoft.com/office/drawing/2014/main" id="{8B7CFE95-A3F3-4778-AA07-7C30AD008364}"/>
            </a:ext>
          </a:extLst>
        </xdr:cNvPr>
        <xdr:cNvSpPr txBox="1">
          <a:spLocks noChangeArrowheads="1"/>
        </xdr:cNvSpPr>
      </xdr:nvSpPr>
      <xdr:spPr bwMode="auto">
        <a:xfrm>
          <a:off x="939845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2029" name="Text Box 16">
          <a:extLst>
            <a:ext uri="{FF2B5EF4-FFF2-40B4-BE49-F238E27FC236}">
              <a16:creationId xmlns:a16="http://schemas.microsoft.com/office/drawing/2014/main" id="{12A832BF-5DAF-416C-B01F-FD9EF4229AA4}"/>
            </a:ext>
          </a:extLst>
        </xdr:cNvPr>
        <xdr:cNvSpPr txBox="1">
          <a:spLocks noChangeArrowheads="1"/>
        </xdr:cNvSpPr>
      </xdr:nvSpPr>
      <xdr:spPr bwMode="auto">
        <a:xfrm>
          <a:off x="939845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2030" name="Text Box 17">
          <a:extLst>
            <a:ext uri="{FF2B5EF4-FFF2-40B4-BE49-F238E27FC236}">
              <a16:creationId xmlns:a16="http://schemas.microsoft.com/office/drawing/2014/main" id="{FAED005C-C690-4431-9EEA-B1EE44C7E4FC}"/>
            </a:ext>
          </a:extLst>
        </xdr:cNvPr>
        <xdr:cNvSpPr txBox="1">
          <a:spLocks noChangeArrowheads="1"/>
        </xdr:cNvSpPr>
      </xdr:nvSpPr>
      <xdr:spPr bwMode="auto">
        <a:xfrm>
          <a:off x="939845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2031" name="Text Box 18">
          <a:extLst>
            <a:ext uri="{FF2B5EF4-FFF2-40B4-BE49-F238E27FC236}">
              <a16:creationId xmlns:a16="http://schemas.microsoft.com/office/drawing/2014/main" id="{F2FE8110-70C5-4403-9FB0-2716178506AD}"/>
            </a:ext>
          </a:extLst>
        </xdr:cNvPr>
        <xdr:cNvSpPr txBox="1">
          <a:spLocks noChangeArrowheads="1"/>
        </xdr:cNvSpPr>
      </xdr:nvSpPr>
      <xdr:spPr bwMode="auto">
        <a:xfrm>
          <a:off x="939845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2032" name="Text Box 19">
          <a:extLst>
            <a:ext uri="{FF2B5EF4-FFF2-40B4-BE49-F238E27FC236}">
              <a16:creationId xmlns:a16="http://schemas.microsoft.com/office/drawing/2014/main" id="{58017549-91D3-4917-90E1-01016967F2FD}"/>
            </a:ext>
          </a:extLst>
        </xdr:cNvPr>
        <xdr:cNvSpPr txBox="1">
          <a:spLocks noChangeArrowheads="1"/>
        </xdr:cNvSpPr>
      </xdr:nvSpPr>
      <xdr:spPr bwMode="auto">
        <a:xfrm>
          <a:off x="939845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2033" name="Text Box 16">
          <a:extLst>
            <a:ext uri="{FF2B5EF4-FFF2-40B4-BE49-F238E27FC236}">
              <a16:creationId xmlns:a16="http://schemas.microsoft.com/office/drawing/2014/main" id="{E0FEEC05-1BEA-4FDE-A541-E311257E4576}"/>
            </a:ext>
          </a:extLst>
        </xdr:cNvPr>
        <xdr:cNvSpPr txBox="1">
          <a:spLocks noChangeArrowheads="1"/>
        </xdr:cNvSpPr>
      </xdr:nvSpPr>
      <xdr:spPr bwMode="auto">
        <a:xfrm>
          <a:off x="371021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2034" name="Text Box 17">
          <a:extLst>
            <a:ext uri="{FF2B5EF4-FFF2-40B4-BE49-F238E27FC236}">
              <a16:creationId xmlns:a16="http://schemas.microsoft.com/office/drawing/2014/main" id="{E3301446-58F9-4EF5-B6C2-F40316A6A71B}"/>
            </a:ext>
          </a:extLst>
        </xdr:cNvPr>
        <xdr:cNvSpPr txBox="1">
          <a:spLocks noChangeArrowheads="1"/>
        </xdr:cNvSpPr>
      </xdr:nvSpPr>
      <xdr:spPr bwMode="auto">
        <a:xfrm>
          <a:off x="371021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2035" name="Text Box 18">
          <a:extLst>
            <a:ext uri="{FF2B5EF4-FFF2-40B4-BE49-F238E27FC236}">
              <a16:creationId xmlns:a16="http://schemas.microsoft.com/office/drawing/2014/main" id="{B4DC48CC-175C-49EC-B244-49612F4AEFAB}"/>
            </a:ext>
          </a:extLst>
        </xdr:cNvPr>
        <xdr:cNvSpPr txBox="1">
          <a:spLocks noChangeArrowheads="1"/>
        </xdr:cNvSpPr>
      </xdr:nvSpPr>
      <xdr:spPr bwMode="auto">
        <a:xfrm>
          <a:off x="371021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2036" name="Text Box 19">
          <a:extLst>
            <a:ext uri="{FF2B5EF4-FFF2-40B4-BE49-F238E27FC236}">
              <a16:creationId xmlns:a16="http://schemas.microsoft.com/office/drawing/2014/main" id="{9E497805-417D-4E3F-B531-9C7D61AFE987}"/>
            </a:ext>
          </a:extLst>
        </xdr:cNvPr>
        <xdr:cNvSpPr txBox="1">
          <a:spLocks noChangeArrowheads="1"/>
        </xdr:cNvSpPr>
      </xdr:nvSpPr>
      <xdr:spPr bwMode="auto">
        <a:xfrm>
          <a:off x="371021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2037" name="Text Box 16">
          <a:extLst>
            <a:ext uri="{FF2B5EF4-FFF2-40B4-BE49-F238E27FC236}">
              <a16:creationId xmlns:a16="http://schemas.microsoft.com/office/drawing/2014/main" id="{A5ABDF4C-EF42-4127-B4E7-601A8B3498CE}"/>
            </a:ext>
          </a:extLst>
        </xdr:cNvPr>
        <xdr:cNvSpPr txBox="1">
          <a:spLocks noChangeArrowheads="1"/>
        </xdr:cNvSpPr>
      </xdr:nvSpPr>
      <xdr:spPr bwMode="auto">
        <a:xfrm>
          <a:off x="6555468"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2038" name="Text Box 17">
          <a:extLst>
            <a:ext uri="{FF2B5EF4-FFF2-40B4-BE49-F238E27FC236}">
              <a16:creationId xmlns:a16="http://schemas.microsoft.com/office/drawing/2014/main" id="{1DD5F80E-38C5-4D87-B522-5FAF710F26AA}"/>
            </a:ext>
          </a:extLst>
        </xdr:cNvPr>
        <xdr:cNvSpPr txBox="1">
          <a:spLocks noChangeArrowheads="1"/>
        </xdr:cNvSpPr>
      </xdr:nvSpPr>
      <xdr:spPr bwMode="auto">
        <a:xfrm>
          <a:off x="6555468"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2039" name="Text Box 18">
          <a:extLst>
            <a:ext uri="{FF2B5EF4-FFF2-40B4-BE49-F238E27FC236}">
              <a16:creationId xmlns:a16="http://schemas.microsoft.com/office/drawing/2014/main" id="{3F233B32-3530-4EF4-BA0F-3E0837E09D1C}"/>
            </a:ext>
          </a:extLst>
        </xdr:cNvPr>
        <xdr:cNvSpPr txBox="1">
          <a:spLocks noChangeArrowheads="1"/>
        </xdr:cNvSpPr>
      </xdr:nvSpPr>
      <xdr:spPr bwMode="auto">
        <a:xfrm>
          <a:off x="6555468"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2040" name="Text Box 19">
          <a:extLst>
            <a:ext uri="{FF2B5EF4-FFF2-40B4-BE49-F238E27FC236}">
              <a16:creationId xmlns:a16="http://schemas.microsoft.com/office/drawing/2014/main" id="{EB33487D-4B76-4A33-A448-A72BF302798D}"/>
            </a:ext>
          </a:extLst>
        </xdr:cNvPr>
        <xdr:cNvSpPr txBox="1">
          <a:spLocks noChangeArrowheads="1"/>
        </xdr:cNvSpPr>
      </xdr:nvSpPr>
      <xdr:spPr bwMode="auto">
        <a:xfrm>
          <a:off x="6555468"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86</xdr:row>
      <xdr:rowOff>0</xdr:rowOff>
    </xdr:from>
    <xdr:ext cx="95250" cy="171450"/>
    <xdr:sp macro="" textlink="">
      <xdr:nvSpPr>
        <xdr:cNvPr id="2041" name="Text Box 16">
          <a:extLst>
            <a:ext uri="{FF2B5EF4-FFF2-40B4-BE49-F238E27FC236}">
              <a16:creationId xmlns:a16="http://schemas.microsoft.com/office/drawing/2014/main" id="{BAF3A338-6A31-48D8-8F3F-8B2709DB913E}"/>
            </a:ext>
          </a:extLst>
        </xdr:cNvPr>
        <xdr:cNvSpPr txBox="1">
          <a:spLocks noChangeArrowheads="1"/>
        </xdr:cNvSpPr>
      </xdr:nvSpPr>
      <xdr:spPr bwMode="auto">
        <a:xfrm>
          <a:off x="15475857"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86</xdr:row>
      <xdr:rowOff>0</xdr:rowOff>
    </xdr:from>
    <xdr:ext cx="95250" cy="171450"/>
    <xdr:sp macro="" textlink="">
      <xdr:nvSpPr>
        <xdr:cNvPr id="2042" name="Text Box 17">
          <a:extLst>
            <a:ext uri="{FF2B5EF4-FFF2-40B4-BE49-F238E27FC236}">
              <a16:creationId xmlns:a16="http://schemas.microsoft.com/office/drawing/2014/main" id="{EE5CC6E0-9615-4D73-8CC6-8BCE216AF190}"/>
            </a:ext>
          </a:extLst>
        </xdr:cNvPr>
        <xdr:cNvSpPr txBox="1">
          <a:spLocks noChangeArrowheads="1"/>
        </xdr:cNvSpPr>
      </xdr:nvSpPr>
      <xdr:spPr bwMode="auto">
        <a:xfrm>
          <a:off x="15475857"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86</xdr:row>
      <xdr:rowOff>0</xdr:rowOff>
    </xdr:from>
    <xdr:ext cx="95250" cy="171450"/>
    <xdr:sp macro="" textlink="">
      <xdr:nvSpPr>
        <xdr:cNvPr id="2043" name="Text Box 18">
          <a:extLst>
            <a:ext uri="{FF2B5EF4-FFF2-40B4-BE49-F238E27FC236}">
              <a16:creationId xmlns:a16="http://schemas.microsoft.com/office/drawing/2014/main" id="{358E535E-27F5-418F-A4B0-3CB61B7FBB06}"/>
            </a:ext>
          </a:extLst>
        </xdr:cNvPr>
        <xdr:cNvSpPr txBox="1">
          <a:spLocks noChangeArrowheads="1"/>
        </xdr:cNvSpPr>
      </xdr:nvSpPr>
      <xdr:spPr bwMode="auto">
        <a:xfrm>
          <a:off x="15475857"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86</xdr:row>
      <xdr:rowOff>0</xdr:rowOff>
    </xdr:from>
    <xdr:ext cx="95250" cy="171450"/>
    <xdr:sp macro="" textlink="">
      <xdr:nvSpPr>
        <xdr:cNvPr id="2044" name="Text Box 19">
          <a:extLst>
            <a:ext uri="{FF2B5EF4-FFF2-40B4-BE49-F238E27FC236}">
              <a16:creationId xmlns:a16="http://schemas.microsoft.com/office/drawing/2014/main" id="{48DE74DF-054C-4376-BC38-E02A1B1BF522}"/>
            </a:ext>
          </a:extLst>
        </xdr:cNvPr>
        <xdr:cNvSpPr txBox="1">
          <a:spLocks noChangeArrowheads="1"/>
        </xdr:cNvSpPr>
      </xdr:nvSpPr>
      <xdr:spPr bwMode="auto">
        <a:xfrm>
          <a:off x="15475857"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2045" name="Text Box 16">
          <a:extLst>
            <a:ext uri="{FF2B5EF4-FFF2-40B4-BE49-F238E27FC236}">
              <a16:creationId xmlns:a16="http://schemas.microsoft.com/office/drawing/2014/main" id="{73E7206C-C282-4951-9757-F0A68194299E}"/>
            </a:ext>
          </a:extLst>
        </xdr:cNvPr>
        <xdr:cNvSpPr txBox="1">
          <a:spLocks noChangeArrowheads="1"/>
        </xdr:cNvSpPr>
      </xdr:nvSpPr>
      <xdr:spPr bwMode="auto">
        <a:xfrm>
          <a:off x="371021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2046" name="Text Box 17">
          <a:extLst>
            <a:ext uri="{FF2B5EF4-FFF2-40B4-BE49-F238E27FC236}">
              <a16:creationId xmlns:a16="http://schemas.microsoft.com/office/drawing/2014/main" id="{0053A3BE-388D-44B1-9874-EBB542BCF2C9}"/>
            </a:ext>
          </a:extLst>
        </xdr:cNvPr>
        <xdr:cNvSpPr txBox="1">
          <a:spLocks noChangeArrowheads="1"/>
        </xdr:cNvSpPr>
      </xdr:nvSpPr>
      <xdr:spPr bwMode="auto">
        <a:xfrm>
          <a:off x="371021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2047" name="Text Box 18">
          <a:extLst>
            <a:ext uri="{FF2B5EF4-FFF2-40B4-BE49-F238E27FC236}">
              <a16:creationId xmlns:a16="http://schemas.microsoft.com/office/drawing/2014/main" id="{56154AA5-5704-4714-B9CC-A3E6D0E0E422}"/>
            </a:ext>
          </a:extLst>
        </xdr:cNvPr>
        <xdr:cNvSpPr txBox="1">
          <a:spLocks noChangeArrowheads="1"/>
        </xdr:cNvSpPr>
      </xdr:nvSpPr>
      <xdr:spPr bwMode="auto">
        <a:xfrm>
          <a:off x="371021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2048" name="Text Box 19">
          <a:extLst>
            <a:ext uri="{FF2B5EF4-FFF2-40B4-BE49-F238E27FC236}">
              <a16:creationId xmlns:a16="http://schemas.microsoft.com/office/drawing/2014/main" id="{ABB3F15F-94D1-4A78-9B23-72782DE54A3C}"/>
            </a:ext>
          </a:extLst>
        </xdr:cNvPr>
        <xdr:cNvSpPr txBox="1">
          <a:spLocks noChangeArrowheads="1"/>
        </xdr:cNvSpPr>
      </xdr:nvSpPr>
      <xdr:spPr bwMode="auto">
        <a:xfrm>
          <a:off x="371021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2049" name="Text Box 16">
          <a:extLst>
            <a:ext uri="{FF2B5EF4-FFF2-40B4-BE49-F238E27FC236}">
              <a16:creationId xmlns:a16="http://schemas.microsoft.com/office/drawing/2014/main" id="{3600B5BD-6DA7-4F30-BA43-57A89EE7C3A6}"/>
            </a:ext>
          </a:extLst>
        </xdr:cNvPr>
        <xdr:cNvSpPr txBox="1">
          <a:spLocks noChangeArrowheads="1"/>
        </xdr:cNvSpPr>
      </xdr:nvSpPr>
      <xdr:spPr bwMode="auto">
        <a:xfrm>
          <a:off x="6555468"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2050" name="Text Box 17">
          <a:extLst>
            <a:ext uri="{FF2B5EF4-FFF2-40B4-BE49-F238E27FC236}">
              <a16:creationId xmlns:a16="http://schemas.microsoft.com/office/drawing/2014/main" id="{CFE04954-5BC8-4092-A4ED-7361D64F8BA5}"/>
            </a:ext>
          </a:extLst>
        </xdr:cNvPr>
        <xdr:cNvSpPr txBox="1">
          <a:spLocks noChangeArrowheads="1"/>
        </xdr:cNvSpPr>
      </xdr:nvSpPr>
      <xdr:spPr bwMode="auto">
        <a:xfrm>
          <a:off x="6555468"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2051" name="Text Box 18">
          <a:extLst>
            <a:ext uri="{FF2B5EF4-FFF2-40B4-BE49-F238E27FC236}">
              <a16:creationId xmlns:a16="http://schemas.microsoft.com/office/drawing/2014/main" id="{5E5C98FE-D92B-48F4-BA83-ECE175792F8E}"/>
            </a:ext>
          </a:extLst>
        </xdr:cNvPr>
        <xdr:cNvSpPr txBox="1">
          <a:spLocks noChangeArrowheads="1"/>
        </xdr:cNvSpPr>
      </xdr:nvSpPr>
      <xdr:spPr bwMode="auto">
        <a:xfrm>
          <a:off x="6555468"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2052" name="Text Box 16">
          <a:extLst>
            <a:ext uri="{FF2B5EF4-FFF2-40B4-BE49-F238E27FC236}">
              <a16:creationId xmlns:a16="http://schemas.microsoft.com/office/drawing/2014/main" id="{82933A50-2EF4-420C-A088-8FA95962E68D}"/>
            </a:ext>
          </a:extLst>
        </xdr:cNvPr>
        <xdr:cNvSpPr txBox="1">
          <a:spLocks noChangeArrowheads="1"/>
        </xdr:cNvSpPr>
      </xdr:nvSpPr>
      <xdr:spPr bwMode="auto">
        <a:xfrm>
          <a:off x="939845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2053" name="Text Box 17">
          <a:extLst>
            <a:ext uri="{FF2B5EF4-FFF2-40B4-BE49-F238E27FC236}">
              <a16:creationId xmlns:a16="http://schemas.microsoft.com/office/drawing/2014/main" id="{5E649CC8-6E43-40BF-BC2A-166CF0EDDAB1}"/>
            </a:ext>
          </a:extLst>
        </xdr:cNvPr>
        <xdr:cNvSpPr txBox="1">
          <a:spLocks noChangeArrowheads="1"/>
        </xdr:cNvSpPr>
      </xdr:nvSpPr>
      <xdr:spPr bwMode="auto">
        <a:xfrm>
          <a:off x="939845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2054" name="Text Box 18">
          <a:extLst>
            <a:ext uri="{FF2B5EF4-FFF2-40B4-BE49-F238E27FC236}">
              <a16:creationId xmlns:a16="http://schemas.microsoft.com/office/drawing/2014/main" id="{E57C8952-31CB-4A25-8ECB-1B2D1EAC9226}"/>
            </a:ext>
          </a:extLst>
        </xdr:cNvPr>
        <xdr:cNvSpPr txBox="1">
          <a:spLocks noChangeArrowheads="1"/>
        </xdr:cNvSpPr>
      </xdr:nvSpPr>
      <xdr:spPr bwMode="auto">
        <a:xfrm>
          <a:off x="939845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2055" name="Text Box 19">
          <a:extLst>
            <a:ext uri="{FF2B5EF4-FFF2-40B4-BE49-F238E27FC236}">
              <a16:creationId xmlns:a16="http://schemas.microsoft.com/office/drawing/2014/main" id="{1947C24C-ACDD-49B9-9B0B-8C38ED4EE69B}"/>
            </a:ext>
          </a:extLst>
        </xdr:cNvPr>
        <xdr:cNvSpPr txBox="1">
          <a:spLocks noChangeArrowheads="1"/>
        </xdr:cNvSpPr>
      </xdr:nvSpPr>
      <xdr:spPr bwMode="auto">
        <a:xfrm>
          <a:off x="939845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2056" name="Text Box 16">
          <a:extLst>
            <a:ext uri="{FF2B5EF4-FFF2-40B4-BE49-F238E27FC236}">
              <a16:creationId xmlns:a16="http://schemas.microsoft.com/office/drawing/2014/main" id="{999D1147-5E62-43DF-BD03-F1F76B537B3E}"/>
            </a:ext>
          </a:extLst>
        </xdr:cNvPr>
        <xdr:cNvSpPr txBox="1">
          <a:spLocks noChangeArrowheads="1"/>
        </xdr:cNvSpPr>
      </xdr:nvSpPr>
      <xdr:spPr bwMode="auto">
        <a:xfrm>
          <a:off x="939845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2057" name="Text Box 17">
          <a:extLst>
            <a:ext uri="{FF2B5EF4-FFF2-40B4-BE49-F238E27FC236}">
              <a16:creationId xmlns:a16="http://schemas.microsoft.com/office/drawing/2014/main" id="{F810D755-837B-44AF-B2CE-0D5E906E4888}"/>
            </a:ext>
          </a:extLst>
        </xdr:cNvPr>
        <xdr:cNvSpPr txBox="1">
          <a:spLocks noChangeArrowheads="1"/>
        </xdr:cNvSpPr>
      </xdr:nvSpPr>
      <xdr:spPr bwMode="auto">
        <a:xfrm>
          <a:off x="939845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2058" name="Text Box 18">
          <a:extLst>
            <a:ext uri="{FF2B5EF4-FFF2-40B4-BE49-F238E27FC236}">
              <a16:creationId xmlns:a16="http://schemas.microsoft.com/office/drawing/2014/main" id="{5F6C527D-A29D-4871-B6A1-55B557D7FB6A}"/>
            </a:ext>
          </a:extLst>
        </xdr:cNvPr>
        <xdr:cNvSpPr txBox="1">
          <a:spLocks noChangeArrowheads="1"/>
        </xdr:cNvSpPr>
      </xdr:nvSpPr>
      <xdr:spPr bwMode="auto">
        <a:xfrm>
          <a:off x="939845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2059" name="Text Box 19">
          <a:extLst>
            <a:ext uri="{FF2B5EF4-FFF2-40B4-BE49-F238E27FC236}">
              <a16:creationId xmlns:a16="http://schemas.microsoft.com/office/drawing/2014/main" id="{990B10BD-0A27-414D-ADA0-2F2014364A25}"/>
            </a:ext>
          </a:extLst>
        </xdr:cNvPr>
        <xdr:cNvSpPr txBox="1">
          <a:spLocks noChangeArrowheads="1"/>
        </xdr:cNvSpPr>
      </xdr:nvSpPr>
      <xdr:spPr bwMode="auto">
        <a:xfrm>
          <a:off x="939845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2060" name="Text Box 16">
          <a:extLst>
            <a:ext uri="{FF2B5EF4-FFF2-40B4-BE49-F238E27FC236}">
              <a16:creationId xmlns:a16="http://schemas.microsoft.com/office/drawing/2014/main" id="{02019371-BEB0-4D47-A6C3-610F3CB84681}"/>
            </a:ext>
          </a:extLst>
        </xdr:cNvPr>
        <xdr:cNvSpPr txBox="1">
          <a:spLocks noChangeArrowheads="1"/>
        </xdr:cNvSpPr>
      </xdr:nvSpPr>
      <xdr:spPr bwMode="auto">
        <a:xfrm>
          <a:off x="466436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2061" name="Text Box 17">
          <a:extLst>
            <a:ext uri="{FF2B5EF4-FFF2-40B4-BE49-F238E27FC236}">
              <a16:creationId xmlns:a16="http://schemas.microsoft.com/office/drawing/2014/main" id="{3F66256C-05EC-4F72-937E-F9D630A4D819}"/>
            </a:ext>
          </a:extLst>
        </xdr:cNvPr>
        <xdr:cNvSpPr txBox="1">
          <a:spLocks noChangeArrowheads="1"/>
        </xdr:cNvSpPr>
      </xdr:nvSpPr>
      <xdr:spPr bwMode="auto">
        <a:xfrm>
          <a:off x="466436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2062" name="Text Box 18">
          <a:extLst>
            <a:ext uri="{FF2B5EF4-FFF2-40B4-BE49-F238E27FC236}">
              <a16:creationId xmlns:a16="http://schemas.microsoft.com/office/drawing/2014/main" id="{F09D3A19-FB8F-4677-AEE9-2D06B438B0C8}"/>
            </a:ext>
          </a:extLst>
        </xdr:cNvPr>
        <xdr:cNvSpPr txBox="1">
          <a:spLocks noChangeArrowheads="1"/>
        </xdr:cNvSpPr>
      </xdr:nvSpPr>
      <xdr:spPr bwMode="auto">
        <a:xfrm>
          <a:off x="466436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2063" name="Text Box 19">
          <a:extLst>
            <a:ext uri="{FF2B5EF4-FFF2-40B4-BE49-F238E27FC236}">
              <a16:creationId xmlns:a16="http://schemas.microsoft.com/office/drawing/2014/main" id="{0E9F84A0-F9E5-4313-878F-3C8757AE429A}"/>
            </a:ext>
          </a:extLst>
        </xdr:cNvPr>
        <xdr:cNvSpPr txBox="1">
          <a:spLocks noChangeArrowheads="1"/>
        </xdr:cNvSpPr>
      </xdr:nvSpPr>
      <xdr:spPr bwMode="auto">
        <a:xfrm>
          <a:off x="466436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0</xdr:rowOff>
    </xdr:from>
    <xdr:ext cx="95250" cy="171450"/>
    <xdr:sp macro="" textlink="">
      <xdr:nvSpPr>
        <xdr:cNvPr id="2064" name="Text Box 16">
          <a:extLst>
            <a:ext uri="{FF2B5EF4-FFF2-40B4-BE49-F238E27FC236}">
              <a16:creationId xmlns:a16="http://schemas.microsoft.com/office/drawing/2014/main" id="{1C1601B3-3F26-42E7-A4F0-3A4C5650F63A}"/>
            </a:ext>
          </a:extLst>
        </xdr:cNvPr>
        <xdr:cNvSpPr txBox="1">
          <a:spLocks noChangeArrowheads="1"/>
        </xdr:cNvSpPr>
      </xdr:nvSpPr>
      <xdr:spPr bwMode="auto">
        <a:xfrm>
          <a:off x="1254096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0</xdr:rowOff>
    </xdr:from>
    <xdr:ext cx="95250" cy="171450"/>
    <xdr:sp macro="" textlink="">
      <xdr:nvSpPr>
        <xdr:cNvPr id="2065" name="Text Box 17">
          <a:extLst>
            <a:ext uri="{FF2B5EF4-FFF2-40B4-BE49-F238E27FC236}">
              <a16:creationId xmlns:a16="http://schemas.microsoft.com/office/drawing/2014/main" id="{EF3D256B-4169-471E-B06F-88CF4E0460D2}"/>
            </a:ext>
          </a:extLst>
        </xdr:cNvPr>
        <xdr:cNvSpPr txBox="1">
          <a:spLocks noChangeArrowheads="1"/>
        </xdr:cNvSpPr>
      </xdr:nvSpPr>
      <xdr:spPr bwMode="auto">
        <a:xfrm>
          <a:off x="1254096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0</xdr:rowOff>
    </xdr:from>
    <xdr:ext cx="95250" cy="171450"/>
    <xdr:sp macro="" textlink="">
      <xdr:nvSpPr>
        <xdr:cNvPr id="2066" name="Text Box 18">
          <a:extLst>
            <a:ext uri="{FF2B5EF4-FFF2-40B4-BE49-F238E27FC236}">
              <a16:creationId xmlns:a16="http://schemas.microsoft.com/office/drawing/2014/main" id="{C76707ED-629F-44E5-9313-96A2FC6A7F2A}"/>
            </a:ext>
          </a:extLst>
        </xdr:cNvPr>
        <xdr:cNvSpPr txBox="1">
          <a:spLocks noChangeArrowheads="1"/>
        </xdr:cNvSpPr>
      </xdr:nvSpPr>
      <xdr:spPr bwMode="auto">
        <a:xfrm>
          <a:off x="1254096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0</xdr:rowOff>
    </xdr:from>
    <xdr:ext cx="95250" cy="171450"/>
    <xdr:sp macro="" textlink="">
      <xdr:nvSpPr>
        <xdr:cNvPr id="2067" name="Text Box 19">
          <a:extLst>
            <a:ext uri="{FF2B5EF4-FFF2-40B4-BE49-F238E27FC236}">
              <a16:creationId xmlns:a16="http://schemas.microsoft.com/office/drawing/2014/main" id="{E2C1DC00-3751-4388-A87B-59DAD906D012}"/>
            </a:ext>
          </a:extLst>
        </xdr:cNvPr>
        <xdr:cNvSpPr txBox="1">
          <a:spLocks noChangeArrowheads="1"/>
        </xdr:cNvSpPr>
      </xdr:nvSpPr>
      <xdr:spPr bwMode="auto">
        <a:xfrm>
          <a:off x="1254096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11</xdr:row>
      <xdr:rowOff>0</xdr:rowOff>
    </xdr:from>
    <xdr:ext cx="95250" cy="171450"/>
    <xdr:sp macro="" textlink="">
      <xdr:nvSpPr>
        <xdr:cNvPr id="2068" name="Text Box 16">
          <a:extLst>
            <a:ext uri="{FF2B5EF4-FFF2-40B4-BE49-F238E27FC236}">
              <a16:creationId xmlns:a16="http://schemas.microsoft.com/office/drawing/2014/main" id="{B9D0C28C-1EAA-4D6A-8156-55C4C5F5BD50}"/>
            </a:ext>
          </a:extLst>
        </xdr:cNvPr>
        <xdr:cNvSpPr txBox="1">
          <a:spLocks noChangeArrowheads="1"/>
        </xdr:cNvSpPr>
      </xdr:nvSpPr>
      <xdr:spPr bwMode="auto">
        <a:xfrm>
          <a:off x="21832455" y="3036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11</xdr:row>
      <xdr:rowOff>0</xdr:rowOff>
    </xdr:from>
    <xdr:ext cx="95250" cy="171450"/>
    <xdr:sp macro="" textlink="">
      <xdr:nvSpPr>
        <xdr:cNvPr id="2069" name="Text Box 17">
          <a:extLst>
            <a:ext uri="{FF2B5EF4-FFF2-40B4-BE49-F238E27FC236}">
              <a16:creationId xmlns:a16="http://schemas.microsoft.com/office/drawing/2014/main" id="{587B711C-439B-4500-835F-86C219F981B7}"/>
            </a:ext>
          </a:extLst>
        </xdr:cNvPr>
        <xdr:cNvSpPr txBox="1">
          <a:spLocks noChangeArrowheads="1"/>
        </xdr:cNvSpPr>
      </xdr:nvSpPr>
      <xdr:spPr bwMode="auto">
        <a:xfrm>
          <a:off x="21832455" y="3036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11</xdr:row>
      <xdr:rowOff>0</xdr:rowOff>
    </xdr:from>
    <xdr:ext cx="95250" cy="171450"/>
    <xdr:sp macro="" textlink="">
      <xdr:nvSpPr>
        <xdr:cNvPr id="2070" name="Text Box 18">
          <a:extLst>
            <a:ext uri="{FF2B5EF4-FFF2-40B4-BE49-F238E27FC236}">
              <a16:creationId xmlns:a16="http://schemas.microsoft.com/office/drawing/2014/main" id="{294BB2BF-4E9B-49CC-AD8C-DBC823EE6AD3}"/>
            </a:ext>
          </a:extLst>
        </xdr:cNvPr>
        <xdr:cNvSpPr txBox="1">
          <a:spLocks noChangeArrowheads="1"/>
        </xdr:cNvSpPr>
      </xdr:nvSpPr>
      <xdr:spPr bwMode="auto">
        <a:xfrm>
          <a:off x="21832455" y="3036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11</xdr:row>
      <xdr:rowOff>0</xdr:rowOff>
    </xdr:from>
    <xdr:ext cx="95250" cy="171450"/>
    <xdr:sp macro="" textlink="">
      <xdr:nvSpPr>
        <xdr:cNvPr id="2071" name="Text Box 19">
          <a:extLst>
            <a:ext uri="{FF2B5EF4-FFF2-40B4-BE49-F238E27FC236}">
              <a16:creationId xmlns:a16="http://schemas.microsoft.com/office/drawing/2014/main" id="{2D6ADB9A-2FD9-4C2E-B5BA-0708C9FEB260}"/>
            </a:ext>
          </a:extLst>
        </xdr:cNvPr>
        <xdr:cNvSpPr txBox="1">
          <a:spLocks noChangeArrowheads="1"/>
        </xdr:cNvSpPr>
      </xdr:nvSpPr>
      <xdr:spPr bwMode="auto">
        <a:xfrm>
          <a:off x="21832455" y="3036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12</xdr:row>
      <xdr:rowOff>504825</xdr:rowOff>
    </xdr:from>
    <xdr:ext cx="95250" cy="444014"/>
    <xdr:sp macro="" textlink="">
      <xdr:nvSpPr>
        <xdr:cNvPr id="2072" name="Text Box 15">
          <a:extLst>
            <a:ext uri="{FF2B5EF4-FFF2-40B4-BE49-F238E27FC236}">
              <a16:creationId xmlns:a16="http://schemas.microsoft.com/office/drawing/2014/main" id="{CD08218A-4CCE-4E51-B67B-81CD0BEACBD2}"/>
            </a:ext>
          </a:extLst>
        </xdr:cNvPr>
        <xdr:cNvSpPr txBox="1">
          <a:spLocks noChangeArrowheads="1"/>
        </xdr:cNvSpPr>
      </xdr:nvSpPr>
      <xdr:spPr bwMode="auto">
        <a:xfrm>
          <a:off x="4664364" y="3777384"/>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2073" name="Text Box 16">
          <a:extLst>
            <a:ext uri="{FF2B5EF4-FFF2-40B4-BE49-F238E27FC236}">
              <a16:creationId xmlns:a16="http://schemas.microsoft.com/office/drawing/2014/main" id="{C00A8BC3-8753-4425-9667-4138A937C1FB}"/>
            </a:ext>
          </a:extLst>
        </xdr:cNvPr>
        <xdr:cNvSpPr txBox="1">
          <a:spLocks noChangeArrowheads="1"/>
        </xdr:cNvSpPr>
      </xdr:nvSpPr>
      <xdr:spPr bwMode="auto">
        <a:xfrm>
          <a:off x="466436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2074" name="Text Box 17">
          <a:extLst>
            <a:ext uri="{FF2B5EF4-FFF2-40B4-BE49-F238E27FC236}">
              <a16:creationId xmlns:a16="http://schemas.microsoft.com/office/drawing/2014/main" id="{673CCB3B-D699-4B1D-8981-2A99779B5552}"/>
            </a:ext>
          </a:extLst>
        </xdr:cNvPr>
        <xdr:cNvSpPr txBox="1">
          <a:spLocks noChangeArrowheads="1"/>
        </xdr:cNvSpPr>
      </xdr:nvSpPr>
      <xdr:spPr bwMode="auto">
        <a:xfrm>
          <a:off x="466436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2075" name="Text Box 18">
          <a:extLst>
            <a:ext uri="{FF2B5EF4-FFF2-40B4-BE49-F238E27FC236}">
              <a16:creationId xmlns:a16="http://schemas.microsoft.com/office/drawing/2014/main" id="{33DD79ED-3B4E-4B53-A358-FDD2018823F0}"/>
            </a:ext>
          </a:extLst>
        </xdr:cNvPr>
        <xdr:cNvSpPr txBox="1">
          <a:spLocks noChangeArrowheads="1"/>
        </xdr:cNvSpPr>
      </xdr:nvSpPr>
      <xdr:spPr bwMode="auto">
        <a:xfrm>
          <a:off x="466436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2076" name="Text Box 19">
          <a:extLst>
            <a:ext uri="{FF2B5EF4-FFF2-40B4-BE49-F238E27FC236}">
              <a16:creationId xmlns:a16="http://schemas.microsoft.com/office/drawing/2014/main" id="{C91BE8E2-B7C2-4086-9168-E25C09A2295F}"/>
            </a:ext>
          </a:extLst>
        </xdr:cNvPr>
        <xdr:cNvSpPr txBox="1">
          <a:spLocks noChangeArrowheads="1"/>
        </xdr:cNvSpPr>
      </xdr:nvSpPr>
      <xdr:spPr bwMode="auto">
        <a:xfrm>
          <a:off x="466436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0</xdr:rowOff>
    </xdr:from>
    <xdr:ext cx="95250" cy="171450"/>
    <xdr:sp macro="" textlink="">
      <xdr:nvSpPr>
        <xdr:cNvPr id="2077" name="Text Box 16">
          <a:extLst>
            <a:ext uri="{FF2B5EF4-FFF2-40B4-BE49-F238E27FC236}">
              <a16:creationId xmlns:a16="http://schemas.microsoft.com/office/drawing/2014/main" id="{7D7E4E74-1B42-400C-AA08-FAF3D193E567}"/>
            </a:ext>
          </a:extLst>
        </xdr:cNvPr>
        <xdr:cNvSpPr txBox="1">
          <a:spLocks noChangeArrowheads="1"/>
        </xdr:cNvSpPr>
      </xdr:nvSpPr>
      <xdr:spPr bwMode="auto">
        <a:xfrm>
          <a:off x="1254096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0</xdr:rowOff>
    </xdr:from>
    <xdr:ext cx="95250" cy="171450"/>
    <xdr:sp macro="" textlink="">
      <xdr:nvSpPr>
        <xdr:cNvPr id="2078" name="Text Box 17">
          <a:extLst>
            <a:ext uri="{FF2B5EF4-FFF2-40B4-BE49-F238E27FC236}">
              <a16:creationId xmlns:a16="http://schemas.microsoft.com/office/drawing/2014/main" id="{C46C33DD-9509-4342-98F1-20B3E0F7990E}"/>
            </a:ext>
          </a:extLst>
        </xdr:cNvPr>
        <xdr:cNvSpPr txBox="1">
          <a:spLocks noChangeArrowheads="1"/>
        </xdr:cNvSpPr>
      </xdr:nvSpPr>
      <xdr:spPr bwMode="auto">
        <a:xfrm>
          <a:off x="1254096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14</xdr:row>
      <xdr:rowOff>15875</xdr:rowOff>
    </xdr:from>
    <xdr:ext cx="95250" cy="171450"/>
    <xdr:sp macro="" textlink="">
      <xdr:nvSpPr>
        <xdr:cNvPr id="2079" name="Text Box 18">
          <a:extLst>
            <a:ext uri="{FF2B5EF4-FFF2-40B4-BE49-F238E27FC236}">
              <a16:creationId xmlns:a16="http://schemas.microsoft.com/office/drawing/2014/main" id="{EF2DB186-9C5B-4975-96B4-F2F50B1414A4}"/>
            </a:ext>
          </a:extLst>
        </xdr:cNvPr>
        <xdr:cNvSpPr txBox="1">
          <a:spLocks noChangeArrowheads="1"/>
        </xdr:cNvSpPr>
      </xdr:nvSpPr>
      <xdr:spPr bwMode="auto">
        <a:xfrm>
          <a:off x="12485398" y="416069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14</xdr:row>
      <xdr:rowOff>0</xdr:rowOff>
    </xdr:from>
    <xdr:ext cx="95250" cy="171450"/>
    <xdr:sp macro="" textlink="">
      <xdr:nvSpPr>
        <xdr:cNvPr id="2080" name="Text Box 16">
          <a:extLst>
            <a:ext uri="{FF2B5EF4-FFF2-40B4-BE49-F238E27FC236}">
              <a16:creationId xmlns:a16="http://schemas.microsoft.com/office/drawing/2014/main" id="{6C64C876-6E8D-4D50-8687-AFEEEC827691}"/>
            </a:ext>
          </a:extLst>
        </xdr:cNvPr>
        <xdr:cNvSpPr txBox="1">
          <a:spLocks noChangeArrowheads="1"/>
        </xdr:cNvSpPr>
      </xdr:nvSpPr>
      <xdr:spPr bwMode="auto">
        <a:xfrm>
          <a:off x="15388070"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14</xdr:row>
      <xdr:rowOff>0</xdr:rowOff>
    </xdr:from>
    <xdr:ext cx="95250" cy="171450"/>
    <xdr:sp macro="" textlink="">
      <xdr:nvSpPr>
        <xdr:cNvPr id="2081" name="Text Box 17">
          <a:extLst>
            <a:ext uri="{FF2B5EF4-FFF2-40B4-BE49-F238E27FC236}">
              <a16:creationId xmlns:a16="http://schemas.microsoft.com/office/drawing/2014/main" id="{8AE9877E-EA08-4490-BCBB-9E151FC015BE}"/>
            </a:ext>
          </a:extLst>
        </xdr:cNvPr>
        <xdr:cNvSpPr txBox="1">
          <a:spLocks noChangeArrowheads="1"/>
        </xdr:cNvSpPr>
      </xdr:nvSpPr>
      <xdr:spPr bwMode="auto">
        <a:xfrm>
          <a:off x="15388070"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14</xdr:row>
      <xdr:rowOff>0</xdr:rowOff>
    </xdr:from>
    <xdr:ext cx="95250" cy="171450"/>
    <xdr:sp macro="" textlink="">
      <xdr:nvSpPr>
        <xdr:cNvPr id="2082" name="Text Box 18">
          <a:extLst>
            <a:ext uri="{FF2B5EF4-FFF2-40B4-BE49-F238E27FC236}">
              <a16:creationId xmlns:a16="http://schemas.microsoft.com/office/drawing/2014/main" id="{3CEAD47E-DDB4-4E15-954B-5D5654FC8429}"/>
            </a:ext>
          </a:extLst>
        </xdr:cNvPr>
        <xdr:cNvSpPr txBox="1">
          <a:spLocks noChangeArrowheads="1"/>
        </xdr:cNvSpPr>
      </xdr:nvSpPr>
      <xdr:spPr bwMode="auto">
        <a:xfrm>
          <a:off x="15388070"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14</xdr:row>
      <xdr:rowOff>0</xdr:rowOff>
    </xdr:from>
    <xdr:ext cx="95250" cy="171450"/>
    <xdr:sp macro="" textlink="">
      <xdr:nvSpPr>
        <xdr:cNvPr id="2083" name="Text Box 19">
          <a:extLst>
            <a:ext uri="{FF2B5EF4-FFF2-40B4-BE49-F238E27FC236}">
              <a16:creationId xmlns:a16="http://schemas.microsoft.com/office/drawing/2014/main" id="{EF20188D-7B08-46F7-8CEE-0EB1F0C04F9E}"/>
            </a:ext>
          </a:extLst>
        </xdr:cNvPr>
        <xdr:cNvSpPr txBox="1">
          <a:spLocks noChangeArrowheads="1"/>
        </xdr:cNvSpPr>
      </xdr:nvSpPr>
      <xdr:spPr bwMode="auto">
        <a:xfrm>
          <a:off x="15388070"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14</xdr:row>
      <xdr:rowOff>0</xdr:rowOff>
    </xdr:from>
    <xdr:ext cx="95250" cy="171450"/>
    <xdr:sp macro="" textlink="">
      <xdr:nvSpPr>
        <xdr:cNvPr id="2084" name="Text Box 16">
          <a:extLst>
            <a:ext uri="{FF2B5EF4-FFF2-40B4-BE49-F238E27FC236}">
              <a16:creationId xmlns:a16="http://schemas.microsoft.com/office/drawing/2014/main" id="{6B3AB85E-A6A5-48C0-9BE1-894CF5E4C2A2}"/>
            </a:ext>
          </a:extLst>
        </xdr:cNvPr>
        <xdr:cNvSpPr txBox="1">
          <a:spLocks noChangeArrowheads="1"/>
        </xdr:cNvSpPr>
      </xdr:nvSpPr>
      <xdr:spPr bwMode="auto">
        <a:xfrm>
          <a:off x="15388070"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504825</xdr:rowOff>
    </xdr:from>
    <xdr:ext cx="95250" cy="456743"/>
    <xdr:sp macro="" textlink="">
      <xdr:nvSpPr>
        <xdr:cNvPr id="2145" name="Text Box 15">
          <a:extLst>
            <a:ext uri="{FF2B5EF4-FFF2-40B4-BE49-F238E27FC236}">
              <a16:creationId xmlns:a16="http://schemas.microsoft.com/office/drawing/2014/main" id="{D70D1AF7-E4AC-48F5-9476-210A397751D8}"/>
            </a:ext>
          </a:extLst>
        </xdr:cNvPr>
        <xdr:cNvSpPr txBox="1">
          <a:spLocks noChangeArrowheads="1"/>
        </xdr:cNvSpPr>
      </xdr:nvSpPr>
      <xdr:spPr bwMode="auto">
        <a:xfrm>
          <a:off x="4664364" y="4516293"/>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504825</xdr:rowOff>
    </xdr:from>
    <xdr:ext cx="95250" cy="442269"/>
    <xdr:sp macro="" textlink="">
      <xdr:nvSpPr>
        <xdr:cNvPr id="2146" name="Text Box 15">
          <a:extLst>
            <a:ext uri="{FF2B5EF4-FFF2-40B4-BE49-F238E27FC236}">
              <a16:creationId xmlns:a16="http://schemas.microsoft.com/office/drawing/2014/main" id="{9A0B35F6-EED3-4E90-9539-8D9576423666}"/>
            </a:ext>
          </a:extLst>
        </xdr:cNvPr>
        <xdr:cNvSpPr txBox="1">
          <a:spLocks noChangeArrowheads="1"/>
        </xdr:cNvSpPr>
      </xdr:nvSpPr>
      <xdr:spPr bwMode="auto">
        <a:xfrm>
          <a:off x="12540961" y="451629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14</xdr:row>
      <xdr:rowOff>504825</xdr:rowOff>
    </xdr:from>
    <xdr:ext cx="95250" cy="442269"/>
    <xdr:sp macro="" textlink="">
      <xdr:nvSpPr>
        <xdr:cNvPr id="2147" name="Text Box 15">
          <a:extLst>
            <a:ext uri="{FF2B5EF4-FFF2-40B4-BE49-F238E27FC236}">
              <a16:creationId xmlns:a16="http://schemas.microsoft.com/office/drawing/2014/main" id="{5234E349-CEAE-472C-8C54-B0BBFAE13C7B}"/>
            </a:ext>
          </a:extLst>
        </xdr:cNvPr>
        <xdr:cNvSpPr txBox="1">
          <a:spLocks noChangeArrowheads="1"/>
        </xdr:cNvSpPr>
      </xdr:nvSpPr>
      <xdr:spPr bwMode="auto">
        <a:xfrm>
          <a:off x="21832455" y="451629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504825</xdr:rowOff>
    </xdr:from>
    <xdr:ext cx="95250" cy="213632"/>
    <xdr:sp macro="" textlink="">
      <xdr:nvSpPr>
        <xdr:cNvPr id="2148" name="Text Box 15">
          <a:extLst>
            <a:ext uri="{FF2B5EF4-FFF2-40B4-BE49-F238E27FC236}">
              <a16:creationId xmlns:a16="http://schemas.microsoft.com/office/drawing/2014/main" id="{32CD0566-EBEE-476A-8B8A-FE2383F7850A}"/>
            </a:ext>
          </a:extLst>
        </xdr:cNvPr>
        <xdr:cNvSpPr txBox="1">
          <a:spLocks noChangeArrowheads="1"/>
        </xdr:cNvSpPr>
      </xdr:nvSpPr>
      <xdr:spPr bwMode="auto">
        <a:xfrm>
          <a:off x="4664364" y="451629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504825</xdr:rowOff>
    </xdr:from>
    <xdr:ext cx="95250" cy="444331"/>
    <xdr:sp macro="" textlink="">
      <xdr:nvSpPr>
        <xdr:cNvPr id="2149" name="Text Box 15">
          <a:extLst>
            <a:ext uri="{FF2B5EF4-FFF2-40B4-BE49-F238E27FC236}">
              <a16:creationId xmlns:a16="http://schemas.microsoft.com/office/drawing/2014/main" id="{32A465F2-CD7B-40C4-A63B-358F035ED5A5}"/>
            </a:ext>
          </a:extLst>
        </xdr:cNvPr>
        <xdr:cNvSpPr txBox="1">
          <a:spLocks noChangeArrowheads="1"/>
        </xdr:cNvSpPr>
      </xdr:nvSpPr>
      <xdr:spPr bwMode="auto">
        <a:xfrm>
          <a:off x="4664364" y="4516293"/>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504825</xdr:rowOff>
    </xdr:from>
    <xdr:ext cx="95250" cy="213632"/>
    <xdr:sp macro="" textlink="">
      <xdr:nvSpPr>
        <xdr:cNvPr id="2150" name="Text Box 15">
          <a:extLst>
            <a:ext uri="{FF2B5EF4-FFF2-40B4-BE49-F238E27FC236}">
              <a16:creationId xmlns:a16="http://schemas.microsoft.com/office/drawing/2014/main" id="{85512673-BE7A-4079-B230-14E99C8BAC32}"/>
            </a:ext>
          </a:extLst>
        </xdr:cNvPr>
        <xdr:cNvSpPr txBox="1">
          <a:spLocks noChangeArrowheads="1"/>
        </xdr:cNvSpPr>
      </xdr:nvSpPr>
      <xdr:spPr bwMode="auto">
        <a:xfrm>
          <a:off x="12540961" y="451629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51" name="Text Box 16">
          <a:extLst>
            <a:ext uri="{FF2B5EF4-FFF2-40B4-BE49-F238E27FC236}">
              <a16:creationId xmlns:a16="http://schemas.microsoft.com/office/drawing/2014/main" id="{A7B7D3B5-021C-4063-B183-7DE2859F84DE}"/>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52" name="Text Box 17">
          <a:extLst>
            <a:ext uri="{FF2B5EF4-FFF2-40B4-BE49-F238E27FC236}">
              <a16:creationId xmlns:a16="http://schemas.microsoft.com/office/drawing/2014/main" id="{120E1928-BE60-4A03-A3C0-F496D49D4CED}"/>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53" name="Text Box 18">
          <a:extLst>
            <a:ext uri="{FF2B5EF4-FFF2-40B4-BE49-F238E27FC236}">
              <a16:creationId xmlns:a16="http://schemas.microsoft.com/office/drawing/2014/main" id="{2D188C69-8E58-4016-A0C7-15F18BD339B2}"/>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54" name="Text Box 19">
          <a:extLst>
            <a:ext uri="{FF2B5EF4-FFF2-40B4-BE49-F238E27FC236}">
              <a16:creationId xmlns:a16="http://schemas.microsoft.com/office/drawing/2014/main" id="{E73478F2-A34F-4BB1-A1DA-848795000085}"/>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2155" name="Text Box 16">
          <a:extLst>
            <a:ext uri="{FF2B5EF4-FFF2-40B4-BE49-F238E27FC236}">
              <a16:creationId xmlns:a16="http://schemas.microsoft.com/office/drawing/2014/main" id="{972F73DC-1AFF-47E9-87CE-FB831B480556}"/>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2156" name="Text Box 17">
          <a:extLst>
            <a:ext uri="{FF2B5EF4-FFF2-40B4-BE49-F238E27FC236}">
              <a16:creationId xmlns:a16="http://schemas.microsoft.com/office/drawing/2014/main" id="{31B42599-5154-493F-A440-9E9EE28A54CC}"/>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2157" name="Text Box 18">
          <a:extLst>
            <a:ext uri="{FF2B5EF4-FFF2-40B4-BE49-F238E27FC236}">
              <a16:creationId xmlns:a16="http://schemas.microsoft.com/office/drawing/2014/main" id="{66AB6DF7-CFBD-4D14-914A-9444CE6E4BE8}"/>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2158" name="Text Box 19">
          <a:extLst>
            <a:ext uri="{FF2B5EF4-FFF2-40B4-BE49-F238E27FC236}">
              <a16:creationId xmlns:a16="http://schemas.microsoft.com/office/drawing/2014/main" id="{44DE7925-C37E-4CC1-B779-38D73D15242F}"/>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18</xdr:row>
      <xdr:rowOff>0</xdr:rowOff>
    </xdr:from>
    <xdr:ext cx="95250" cy="171450"/>
    <xdr:sp macro="" textlink="">
      <xdr:nvSpPr>
        <xdr:cNvPr id="2159" name="Text Box 16">
          <a:extLst>
            <a:ext uri="{FF2B5EF4-FFF2-40B4-BE49-F238E27FC236}">
              <a16:creationId xmlns:a16="http://schemas.microsoft.com/office/drawing/2014/main" id="{2306B0DA-213E-4E91-BD92-B22581EFD2E5}"/>
            </a:ext>
          </a:extLst>
        </xdr:cNvPr>
        <xdr:cNvSpPr txBox="1">
          <a:spLocks noChangeArrowheads="1"/>
        </xdr:cNvSpPr>
      </xdr:nvSpPr>
      <xdr:spPr bwMode="auto">
        <a:xfrm>
          <a:off x="21832455"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18</xdr:row>
      <xdr:rowOff>0</xdr:rowOff>
    </xdr:from>
    <xdr:ext cx="95250" cy="171450"/>
    <xdr:sp macro="" textlink="">
      <xdr:nvSpPr>
        <xdr:cNvPr id="2160" name="Text Box 17">
          <a:extLst>
            <a:ext uri="{FF2B5EF4-FFF2-40B4-BE49-F238E27FC236}">
              <a16:creationId xmlns:a16="http://schemas.microsoft.com/office/drawing/2014/main" id="{90A99B20-3726-4AC5-8A50-6F86D158F996}"/>
            </a:ext>
          </a:extLst>
        </xdr:cNvPr>
        <xdr:cNvSpPr txBox="1">
          <a:spLocks noChangeArrowheads="1"/>
        </xdr:cNvSpPr>
      </xdr:nvSpPr>
      <xdr:spPr bwMode="auto">
        <a:xfrm>
          <a:off x="21832455"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18</xdr:row>
      <xdr:rowOff>0</xdr:rowOff>
    </xdr:from>
    <xdr:ext cx="95250" cy="171450"/>
    <xdr:sp macro="" textlink="">
      <xdr:nvSpPr>
        <xdr:cNvPr id="2161" name="Text Box 18">
          <a:extLst>
            <a:ext uri="{FF2B5EF4-FFF2-40B4-BE49-F238E27FC236}">
              <a16:creationId xmlns:a16="http://schemas.microsoft.com/office/drawing/2014/main" id="{443DB5DA-FE74-4938-BC71-E993C884A856}"/>
            </a:ext>
          </a:extLst>
        </xdr:cNvPr>
        <xdr:cNvSpPr txBox="1">
          <a:spLocks noChangeArrowheads="1"/>
        </xdr:cNvSpPr>
      </xdr:nvSpPr>
      <xdr:spPr bwMode="auto">
        <a:xfrm>
          <a:off x="21832455"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18</xdr:row>
      <xdr:rowOff>0</xdr:rowOff>
    </xdr:from>
    <xdr:ext cx="95250" cy="171450"/>
    <xdr:sp macro="" textlink="">
      <xdr:nvSpPr>
        <xdr:cNvPr id="2162" name="Text Box 19">
          <a:extLst>
            <a:ext uri="{FF2B5EF4-FFF2-40B4-BE49-F238E27FC236}">
              <a16:creationId xmlns:a16="http://schemas.microsoft.com/office/drawing/2014/main" id="{1CB80CBF-4EE9-4A01-BD9A-FB3D7D7882FC}"/>
            </a:ext>
          </a:extLst>
        </xdr:cNvPr>
        <xdr:cNvSpPr txBox="1">
          <a:spLocks noChangeArrowheads="1"/>
        </xdr:cNvSpPr>
      </xdr:nvSpPr>
      <xdr:spPr bwMode="auto">
        <a:xfrm>
          <a:off x="21832455"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xdr:row>
      <xdr:rowOff>504825</xdr:rowOff>
    </xdr:from>
    <xdr:ext cx="95250" cy="444014"/>
    <xdr:sp macro="" textlink="">
      <xdr:nvSpPr>
        <xdr:cNvPr id="2163" name="Text Box 15">
          <a:extLst>
            <a:ext uri="{FF2B5EF4-FFF2-40B4-BE49-F238E27FC236}">
              <a16:creationId xmlns:a16="http://schemas.microsoft.com/office/drawing/2014/main" id="{0EF2068E-C38E-4F30-8549-1FFD425E49A6}"/>
            </a:ext>
          </a:extLst>
        </xdr:cNvPr>
        <xdr:cNvSpPr txBox="1">
          <a:spLocks noChangeArrowheads="1"/>
        </xdr:cNvSpPr>
      </xdr:nvSpPr>
      <xdr:spPr bwMode="auto">
        <a:xfrm>
          <a:off x="4664364" y="5255202"/>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64" name="Text Box 16">
          <a:extLst>
            <a:ext uri="{FF2B5EF4-FFF2-40B4-BE49-F238E27FC236}">
              <a16:creationId xmlns:a16="http://schemas.microsoft.com/office/drawing/2014/main" id="{AC07D171-124A-48EE-8081-94EA8CF008C4}"/>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65" name="Text Box 17">
          <a:extLst>
            <a:ext uri="{FF2B5EF4-FFF2-40B4-BE49-F238E27FC236}">
              <a16:creationId xmlns:a16="http://schemas.microsoft.com/office/drawing/2014/main" id="{0F445AD0-DA20-47D9-81FE-DEB957FFABA2}"/>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66" name="Text Box 18">
          <a:extLst>
            <a:ext uri="{FF2B5EF4-FFF2-40B4-BE49-F238E27FC236}">
              <a16:creationId xmlns:a16="http://schemas.microsoft.com/office/drawing/2014/main" id="{684C9C9E-11C3-4EF5-B8BB-2EDAA05D44AE}"/>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67" name="Text Box 19">
          <a:extLst>
            <a:ext uri="{FF2B5EF4-FFF2-40B4-BE49-F238E27FC236}">
              <a16:creationId xmlns:a16="http://schemas.microsoft.com/office/drawing/2014/main" id="{9DAAE30E-D09F-4C46-8370-210D3F362DB9}"/>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16</xdr:row>
      <xdr:rowOff>504825</xdr:rowOff>
    </xdr:from>
    <xdr:ext cx="95250" cy="442269"/>
    <xdr:sp macro="" textlink="">
      <xdr:nvSpPr>
        <xdr:cNvPr id="2168" name="Text Box 15">
          <a:extLst>
            <a:ext uri="{FF2B5EF4-FFF2-40B4-BE49-F238E27FC236}">
              <a16:creationId xmlns:a16="http://schemas.microsoft.com/office/drawing/2014/main" id="{80781E93-CC21-4A3A-86BE-46E1A4DF763F}"/>
            </a:ext>
          </a:extLst>
        </xdr:cNvPr>
        <xdr:cNvSpPr txBox="1">
          <a:spLocks noChangeArrowheads="1"/>
        </xdr:cNvSpPr>
      </xdr:nvSpPr>
      <xdr:spPr bwMode="auto">
        <a:xfrm>
          <a:off x="12540961" y="525520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2169" name="Text Box 16">
          <a:extLst>
            <a:ext uri="{FF2B5EF4-FFF2-40B4-BE49-F238E27FC236}">
              <a16:creationId xmlns:a16="http://schemas.microsoft.com/office/drawing/2014/main" id="{16586F9D-BC14-408C-BF28-329EC9F14D35}"/>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2170" name="Text Box 17">
          <a:extLst>
            <a:ext uri="{FF2B5EF4-FFF2-40B4-BE49-F238E27FC236}">
              <a16:creationId xmlns:a16="http://schemas.microsoft.com/office/drawing/2014/main" id="{E65A62AD-D5D8-4B8C-B648-8721090265C2}"/>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2171" name="Text Box 18">
          <a:extLst>
            <a:ext uri="{FF2B5EF4-FFF2-40B4-BE49-F238E27FC236}">
              <a16:creationId xmlns:a16="http://schemas.microsoft.com/office/drawing/2014/main" id="{D5D4DD56-B30E-4DA9-8DBE-0DBFCB8FB22C}"/>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2172" name="Text Box 16">
          <a:extLst>
            <a:ext uri="{FF2B5EF4-FFF2-40B4-BE49-F238E27FC236}">
              <a16:creationId xmlns:a16="http://schemas.microsoft.com/office/drawing/2014/main" id="{D6B4AFB1-5F1F-4888-914D-64FB189B476F}"/>
            </a:ext>
          </a:extLst>
        </xdr:cNvPr>
        <xdr:cNvSpPr txBox="1">
          <a:spLocks noChangeArrowheads="1"/>
        </xdr:cNvSpPr>
      </xdr:nvSpPr>
      <xdr:spPr bwMode="auto">
        <a:xfrm>
          <a:off x="15388070"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2173" name="Text Box 17">
          <a:extLst>
            <a:ext uri="{FF2B5EF4-FFF2-40B4-BE49-F238E27FC236}">
              <a16:creationId xmlns:a16="http://schemas.microsoft.com/office/drawing/2014/main" id="{64EBF647-5B11-4C68-9F25-6DFE3C85DF26}"/>
            </a:ext>
          </a:extLst>
        </xdr:cNvPr>
        <xdr:cNvSpPr txBox="1">
          <a:spLocks noChangeArrowheads="1"/>
        </xdr:cNvSpPr>
      </xdr:nvSpPr>
      <xdr:spPr bwMode="auto">
        <a:xfrm>
          <a:off x="15388070"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2174" name="Text Box 18">
          <a:extLst>
            <a:ext uri="{FF2B5EF4-FFF2-40B4-BE49-F238E27FC236}">
              <a16:creationId xmlns:a16="http://schemas.microsoft.com/office/drawing/2014/main" id="{B2BF6A23-9A96-43A3-AAA2-B8C3FC74F39C}"/>
            </a:ext>
          </a:extLst>
        </xdr:cNvPr>
        <xdr:cNvSpPr txBox="1">
          <a:spLocks noChangeArrowheads="1"/>
        </xdr:cNvSpPr>
      </xdr:nvSpPr>
      <xdr:spPr bwMode="auto">
        <a:xfrm>
          <a:off x="15388070"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2175" name="Text Box 19">
          <a:extLst>
            <a:ext uri="{FF2B5EF4-FFF2-40B4-BE49-F238E27FC236}">
              <a16:creationId xmlns:a16="http://schemas.microsoft.com/office/drawing/2014/main" id="{00B65192-BCB0-4320-87CE-16B46AC81E58}"/>
            </a:ext>
          </a:extLst>
        </xdr:cNvPr>
        <xdr:cNvSpPr txBox="1">
          <a:spLocks noChangeArrowheads="1"/>
        </xdr:cNvSpPr>
      </xdr:nvSpPr>
      <xdr:spPr bwMode="auto">
        <a:xfrm>
          <a:off x="15388070"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2176" name="Text Box 16">
          <a:extLst>
            <a:ext uri="{FF2B5EF4-FFF2-40B4-BE49-F238E27FC236}">
              <a16:creationId xmlns:a16="http://schemas.microsoft.com/office/drawing/2014/main" id="{0FE7F721-F440-498B-8884-A897D4AC06AF}"/>
            </a:ext>
          </a:extLst>
        </xdr:cNvPr>
        <xdr:cNvSpPr txBox="1">
          <a:spLocks noChangeArrowheads="1"/>
        </xdr:cNvSpPr>
      </xdr:nvSpPr>
      <xdr:spPr bwMode="auto">
        <a:xfrm>
          <a:off x="15388070"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2177" name="Text Box 17">
          <a:extLst>
            <a:ext uri="{FF2B5EF4-FFF2-40B4-BE49-F238E27FC236}">
              <a16:creationId xmlns:a16="http://schemas.microsoft.com/office/drawing/2014/main" id="{06C217CE-840F-442B-94AB-874EA2485FDA}"/>
            </a:ext>
          </a:extLst>
        </xdr:cNvPr>
        <xdr:cNvSpPr txBox="1">
          <a:spLocks noChangeArrowheads="1"/>
        </xdr:cNvSpPr>
      </xdr:nvSpPr>
      <xdr:spPr bwMode="auto">
        <a:xfrm>
          <a:off x="15388070"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2178" name="Text Box 18">
          <a:extLst>
            <a:ext uri="{FF2B5EF4-FFF2-40B4-BE49-F238E27FC236}">
              <a16:creationId xmlns:a16="http://schemas.microsoft.com/office/drawing/2014/main" id="{FA04822D-07B4-4B89-A177-DA285714F9BB}"/>
            </a:ext>
          </a:extLst>
        </xdr:cNvPr>
        <xdr:cNvSpPr txBox="1">
          <a:spLocks noChangeArrowheads="1"/>
        </xdr:cNvSpPr>
      </xdr:nvSpPr>
      <xdr:spPr bwMode="auto">
        <a:xfrm>
          <a:off x="15388070"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18</xdr:row>
      <xdr:rowOff>170392</xdr:rowOff>
    </xdr:from>
    <xdr:ext cx="95250" cy="213632"/>
    <xdr:sp macro="" textlink="">
      <xdr:nvSpPr>
        <xdr:cNvPr id="2179" name="Text Box 15">
          <a:extLst>
            <a:ext uri="{FF2B5EF4-FFF2-40B4-BE49-F238E27FC236}">
              <a16:creationId xmlns:a16="http://schemas.microsoft.com/office/drawing/2014/main" id="{C3525161-4AE9-4EF1-B7CA-85FD34A2862A}"/>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80" name="Text Box 16">
          <a:extLst>
            <a:ext uri="{FF2B5EF4-FFF2-40B4-BE49-F238E27FC236}">
              <a16:creationId xmlns:a16="http://schemas.microsoft.com/office/drawing/2014/main" id="{8829D1AA-E1A0-485C-AC97-C0439438273F}"/>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81" name="Text Box 17">
          <a:extLst>
            <a:ext uri="{FF2B5EF4-FFF2-40B4-BE49-F238E27FC236}">
              <a16:creationId xmlns:a16="http://schemas.microsoft.com/office/drawing/2014/main" id="{16A87889-E905-4C00-B320-88A76F683AAE}"/>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82" name="Text Box 18">
          <a:extLst>
            <a:ext uri="{FF2B5EF4-FFF2-40B4-BE49-F238E27FC236}">
              <a16:creationId xmlns:a16="http://schemas.microsoft.com/office/drawing/2014/main" id="{F5FB53DF-AA2D-4A91-B9AD-63F33F85E482}"/>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83" name="Text Box 19">
          <a:extLst>
            <a:ext uri="{FF2B5EF4-FFF2-40B4-BE49-F238E27FC236}">
              <a16:creationId xmlns:a16="http://schemas.microsoft.com/office/drawing/2014/main" id="{AFA1DC1E-6932-4FF1-ACCF-6101197103DC}"/>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2184" name="Text Box 16">
          <a:extLst>
            <a:ext uri="{FF2B5EF4-FFF2-40B4-BE49-F238E27FC236}">
              <a16:creationId xmlns:a16="http://schemas.microsoft.com/office/drawing/2014/main" id="{CC723B6D-5AC1-4EE4-A9E3-2A8A3B23D52E}"/>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2185" name="Text Box 17">
          <a:extLst>
            <a:ext uri="{FF2B5EF4-FFF2-40B4-BE49-F238E27FC236}">
              <a16:creationId xmlns:a16="http://schemas.microsoft.com/office/drawing/2014/main" id="{87A86EB5-F235-4580-BCCF-24DF771D9F3A}"/>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2186" name="Text Box 18">
          <a:extLst>
            <a:ext uri="{FF2B5EF4-FFF2-40B4-BE49-F238E27FC236}">
              <a16:creationId xmlns:a16="http://schemas.microsoft.com/office/drawing/2014/main" id="{A404D65E-C04A-4E1C-BB90-3704F023AC5B}"/>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2187" name="Text Box 19">
          <a:extLst>
            <a:ext uri="{FF2B5EF4-FFF2-40B4-BE49-F238E27FC236}">
              <a16:creationId xmlns:a16="http://schemas.microsoft.com/office/drawing/2014/main" id="{B0D215E8-21AC-4432-9728-FB690B107E25}"/>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15</xdr:row>
      <xdr:rowOff>0</xdr:rowOff>
    </xdr:from>
    <xdr:ext cx="95250" cy="171450"/>
    <xdr:sp macro="" textlink="">
      <xdr:nvSpPr>
        <xdr:cNvPr id="2188" name="Text Box 16">
          <a:extLst>
            <a:ext uri="{FF2B5EF4-FFF2-40B4-BE49-F238E27FC236}">
              <a16:creationId xmlns:a16="http://schemas.microsoft.com/office/drawing/2014/main" id="{40635EF8-0BA6-498F-901E-ED37BA5A6147}"/>
            </a:ext>
          </a:extLst>
        </xdr:cNvPr>
        <xdr:cNvSpPr txBox="1">
          <a:spLocks noChangeArrowheads="1"/>
        </xdr:cNvSpPr>
      </xdr:nvSpPr>
      <xdr:spPr bwMode="auto">
        <a:xfrm>
          <a:off x="21832455" y="4514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15</xdr:row>
      <xdr:rowOff>0</xdr:rowOff>
    </xdr:from>
    <xdr:ext cx="95250" cy="171450"/>
    <xdr:sp macro="" textlink="">
      <xdr:nvSpPr>
        <xdr:cNvPr id="2189" name="Text Box 17">
          <a:extLst>
            <a:ext uri="{FF2B5EF4-FFF2-40B4-BE49-F238E27FC236}">
              <a16:creationId xmlns:a16="http://schemas.microsoft.com/office/drawing/2014/main" id="{4C3B1E75-7882-4C2B-94F4-6F09C7E1DAE8}"/>
            </a:ext>
          </a:extLst>
        </xdr:cNvPr>
        <xdr:cNvSpPr txBox="1">
          <a:spLocks noChangeArrowheads="1"/>
        </xdr:cNvSpPr>
      </xdr:nvSpPr>
      <xdr:spPr bwMode="auto">
        <a:xfrm>
          <a:off x="21832455" y="4514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15</xdr:row>
      <xdr:rowOff>0</xdr:rowOff>
    </xdr:from>
    <xdr:ext cx="95250" cy="171450"/>
    <xdr:sp macro="" textlink="">
      <xdr:nvSpPr>
        <xdr:cNvPr id="2190" name="Text Box 18">
          <a:extLst>
            <a:ext uri="{FF2B5EF4-FFF2-40B4-BE49-F238E27FC236}">
              <a16:creationId xmlns:a16="http://schemas.microsoft.com/office/drawing/2014/main" id="{F2888546-ED34-4C67-858C-7459BCCB2D1D}"/>
            </a:ext>
          </a:extLst>
        </xdr:cNvPr>
        <xdr:cNvSpPr txBox="1">
          <a:spLocks noChangeArrowheads="1"/>
        </xdr:cNvSpPr>
      </xdr:nvSpPr>
      <xdr:spPr bwMode="auto">
        <a:xfrm>
          <a:off x="21832455" y="4514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15</xdr:row>
      <xdr:rowOff>0</xdr:rowOff>
    </xdr:from>
    <xdr:ext cx="95250" cy="171450"/>
    <xdr:sp macro="" textlink="">
      <xdr:nvSpPr>
        <xdr:cNvPr id="2191" name="Text Box 19">
          <a:extLst>
            <a:ext uri="{FF2B5EF4-FFF2-40B4-BE49-F238E27FC236}">
              <a16:creationId xmlns:a16="http://schemas.microsoft.com/office/drawing/2014/main" id="{4B7E85B1-7644-4727-9F5A-4BBD1F124FFC}"/>
            </a:ext>
          </a:extLst>
        </xdr:cNvPr>
        <xdr:cNvSpPr txBox="1">
          <a:spLocks noChangeArrowheads="1"/>
        </xdr:cNvSpPr>
      </xdr:nvSpPr>
      <xdr:spPr bwMode="auto">
        <a:xfrm>
          <a:off x="21832455" y="4514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xdr:row>
      <xdr:rowOff>504825</xdr:rowOff>
    </xdr:from>
    <xdr:ext cx="95250" cy="444014"/>
    <xdr:sp macro="" textlink="">
      <xdr:nvSpPr>
        <xdr:cNvPr id="2192" name="Text Box 15">
          <a:extLst>
            <a:ext uri="{FF2B5EF4-FFF2-40B4-BE49-F238E27FC236}">
              <a16:creationId xmlns:a16="http://schemas.microsoft.com/office/drawing/2014/main" id="{6CF3DBA0-E6A5-4CD7-BB51-3AA0451AD9C1}"/>
            </a:ext>
          </a:extLst>
        </xdr:cNvPr>
        <xdr:cNvSpPr txBox="1">
          <a:spLocks noChangeArrowheads="1"/>
        </xdr:cNvSpPr>
      </xdr:nvSpPr>
      <xdr:spPr bwMode="auto">
        <a:xfrm>
          <a:off x="4664364" y="5255202"/>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93" name="Text Box 16">
          <a:extLst>
            <a:ext uri="{FF2B5EF4-FFF2-40B4-BE49-F238E27FC236}">
              <a16:creationId xmlns:a16="http://schemas.microsoft.com/office/drawing/2014/main" id="{E3BE5DCF-6537-491F-9B85-A247C7C23F15}"/>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94" name="Text Box 17">
          <a:extLst>
            <a:ext uri="{FF2B5EF4-FFF2-40B4-BE49-F238E27FC236}">
              <a16:creationId xmlns:a16="http://schemas.microsoft.com/office/drawing/2014/main" id="{988845A0-C2E5-4CBC-A65A-22F59A08F9A1}"/>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95" name="Text Box 18">
          <a:extLst>
            <a:ext uri="{FF2B5EF4-FFF2-40B4-BE49-F238E27FC236}">
              <a16:creationId xmlns:a16="http://schemas.microsoft.com/office/drawing/2014/main" id="{3467E07C-1282-4158-8629-F032919AA18F}"/>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96" name="Text Box 19">
          <a:extLst>
            <a:ext uri="{FF2B5EF4-FFF2-40B4-BE49-F238E27FC236}">
              <a16:creationId xmlns:a16="http://schemas.microsoft.com/office/drawing/2014/main" id="{7C5FC10C-9462-4C1D-9592-99C8F9409BDC}"/>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2197" name="Text Box 16">
          <a:extLst>
            <a:ext uri="{FF2B5EF4-FFF2-40B4-BE49-F238E27FC236}">
              <a16:creationId xmlns:a16="http://schemas.microsoft.com/office/drawing/2014/main" id="{CE4E7F94-ED65-41D9-A904-A836AEEA38A0}"/>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2198" name="Text Box 17">
          <a:extLst>
            <a:ext uri="{FF2B5EF4-FFF2-40B4-BE49-F238E27FC236}">
              <a16:creationId xmlns:a16="http://schemas.microsoft.com/office/drawing/2014/main" id="{D703DC97-798B-4A16-8B4F-3A4BA191A941}"/>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18</xdr:row>
      <xdr:rowOff>15875</xdr:rowOff>
    </xdr:from>
    <xdr:ext cx="95250" cy="171450"/>
    <xdr:sp macro="" textlink="">
      <xdr:nvSpPr>
        <xdr:cNvPr id="2199" name="Text Box 18">
          <a:extLst>
            <a:ext uri="{FF2B5EF4-FFF2-40B4-BE49-F238E27FC236}">
              <a16:creationId xmlns:a16="http://schemas.microsoft.com/office/drawing/2014/main" id="{B3D45A14-BEE0-484D-9B8F-746DA6AE930C}"/>
            </a:ext>
          </a:extLst>
        </xdr:cNvPr>
        <xdr:cNvSpPr txBox="1">
          <a:spLocks noChangeArrowheads="1"/>
        </xdr:cNvSpPr>
      </xdr:nvSpPr>
      <xdr:spPr bwMode="auto">
        <a:xfrm>
          <a:off x="12485398" y="563851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2200" name="Text Box 16">
          <a:extLst>
            <a:ext uri="{FF2B5EF4-FFF2-40B4-BE49-F238E27FC236}">
              <a16:creationId xmlns:a16="http://schemas.microsoft.com/office/drawing/2014/main" id="{9FA6EC92-3D4B-4B7D-9B7C-F2E12E82999B}"/>
            </a:ext>
          </a:extLst>
        </xdr:cNvPr>
        <xdr:cNvSpPr txBox="1">
          <a:spLocks noChangeArrowheads="1"/>
        </xdr:cNvSpPr>
      </xdr:nvSpPr>
      <xdr:spPr bwMode="auto">
        <a:xfrm>
          <a:off x="15388070"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2201" name="Text Box 17">
          <a:extLst>
            <a:ext uri="{FF2B5EF4-FFF2-40B4-BE49-F238E27FC236}">
              <a16:creationId xmlns:a16="http://schemas.microsoft.com/office/drawing/2014/main" id="{863C4CD2-7B57-4293-A170-8915561C5A9D}"/>
            </a:ext>
          </a:extLst>
        </xdr:cNvPr>
        <xdr:cNvSpPr txBox="1">
          <a:spLocks noChangeArrowheads="1"/>
        </xdr:cNvSpPr>
      </xdr:nvSpPr>
      <xdr:spPr bwMode="auto">
        <a:xfrm>
          <a:off x="15388070"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2202" name="Text Box 18">
          <a:extLst>
            <a:ext uri="{FF2B5EF4-FFF2-40B4-BE49-F238E27FC236}">
              <a16:creationId xmlns:a16="http://schemas.microsoft.com/office/drawing/2014/main" id="{E6B1EED6-8BF9-4639-96E3-71C4EF69678B}"/>
            </a:ext>
          </a:extLst>
        </xdr:cNvPr>
        <xdr:cNvSpPr txBox="1">
          <a:spLocks noChangeArrowheads="1"/>
        </xdr:cNvSpPr>
      </xdr:nvSpPr>
      <xdr:spPr bwMode="auto">
        <a:xfrm>
          <a:off x="15388070"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2203" name="Text Box 19">
          <a:extLst>
            <a:ext uri="{FF2B5EF4-FFF2-40B4-BE49-F238E27FC236}">
              <a16:creationId xmlns:a16="http://schemas.microsoft.com/office/drawing/2014/main" id="{F0B2EEA3-2473-45BB-AA06-C8F44C1F4CE9}"/>
            </a:ext>
          </a:extLst>
        </xdr:cNvPr>
        <xdr:cNvSpPr txBox="1">
          <a:spLocks noChangeArrowheads="1"/>
        </xdr:cNvSpPr>
      </xdr:nvSpPr>
      <xdr:spPr bwMode="auto">
        <a:xfrm>
          <a:off x="15388070"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2204" name="Text Box 16">
          <a:extLst>
            <a:ext uri="{FF2B5EF4-FFF2-40B4-BE49-F238E27FC236}">
              <a16:creationId xmlns:a16="http://schemas.microsoft.com/office/drawing/2014/main" id="{788749AD-2BCA-4CD8-8EC9-CAB07CF19A48}"/>
            </a:ext>
          </a:extLst>
        </xdr:cNvPr>
        <xdr:cNvSpPr txBox="1">
          <a:spLocks noChangeArrowheads="1"/>
        </xdr:cNvSpPr>
      </xdr:nvSpPr>
      <xdr:spPr bwMode="auto">
        <a:xfrm>
          <a:off x="15388070"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504825</xdr:rowOff>
    </xdr:from>
    <xdr:ext cx="95250" cy="448496"/>
    <xdr:sp macro="" textlink="">
      <xdr:nvSpPr>
        <xdr:cNvPr id="2205" name="Text Box 15">
          <a:extLst>
            <a:ext uri="{FF2B5EF4-FFF2-40B4-BE49-F238E27FC236}">
              <a16:creationId xmlns:a16="http://schemas.microsoft.com/office/drawing/2014/main" id="{626F7772-ADF4-413F-8DEC-838749C355EA}"/>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504825</xdr:rowOff>
    </xdr:from>
    <xdr:ext cx="95250" cy="442269"/>
    <xdr:sp macro="" textlink="">
      <xdr:nvSpPr>
        <xdr:cNvPr id="2206" name="Text Box 15">
          <a:extLst>
            <a:ext uri="{FF2B5EF4-FFF2-40B4-BE49-F238E27FC236}">
              <a16:creationId xmlns:a16="http://schemas.microsoft.com/office/drawing/2014/main" id="{81AA816C-ECB1-4B4D-AB5F-75E9921B358D}"/>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18</xdr:row>
      <xdr:rowOff>504825</xdr:rowOff>
    </xdr:from>
    <xdr:ext cx="95250" cy="442269"/>
    <xdr:sp macro="" textlink="">
      <xdr:nvSpPr>
        <xdr:cNvPr id="2207" name="Text Box 15">
          <a:extLst>
            <a:ext uri="{FF2B5EF4-FFF2-40B4-BE49-F238E27FC236}">
              <a16:creationId xmlns:a16="http://schemas.microsoft.com/office/drawing/2014/main" id="{AA2FCA96-2EFC-4A04-AD90-6B8D0641A141}"/>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504825</xdr:rowOff>
    </xdr:from>
    <xdr:ext cx="95250" cy="213632"/>
    <xdr:sp macro="" textlink="">
      <xdr:nvSpPr>
        <xdr:cNvPr id="2208" name="Text Box 15">
          <a:extLst>
            <a:ext uri="{FF2B5EF4-FFF2-40B4-BE49-F238E27FC236}">
              <a16:creationId xmlns:a16="http://schemas.microsoft.com/office/drawing/2014/main" id="{758433CF-153A-40AE-8C0A-375734950403}"/>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504825</xdr:rowOff>
    </xdr:from>
    <xdr:ext cx="95250" cy="444331"/>
    <xdr:sp macro="" textlink="">
      <xdr:nvSpPr>
        <xdr:cNvPr id="2209" name="Text Box 15">
          <a:extLst>
            <a:ext uri="{FF2B5EF4-FFF2-40B4-BE49-F238E27FC236}">
              <a16:creationId xmlns:a16="http://schemas.microsoft.com/office/drawing/2014/main" id="{31F39395-8757-4203-BF93-524F6F384EA2}"/>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18</xdr:row>
      <xdr:rowOff>170392</xdr:rowOff>
    </xdr:from>
    <xdr:ext cx="95250" cy="213632"/>
    <xdr:sp macro="" textlink="">
      <xdr:nvSpPr>
        <xdr:cNvPr id="2210" name="Text Box 15">
          <a:extLst>
            <a:ext uri="{FF2B5EF4-FFF2-40B4-BE49-F238E27FC236}">
              <a16:creationId xmlns:a16="http://schemas.microsoft.com/office/drawing/2014/main" id="{1C95CBF1-387C-441E-B125-4EDC485A0456}"/>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11" name="Text Box 16">
          <a:extLst>
            <a:ext uri="{FF2B5EF4-FFF2-40B4-BE49-F238E27FC236}">
              <a16:creationId xmlns:a16="http://schemas.microsoft.com/office/drawing/2014/main" id="{2C87683E-5CF9-4EA5-958A-2E8B908DB1A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12" name="Text Box 17">
          <a:extLst>
            <a:ext uri="{FF2B5EF4-FFF2-40B4-BE49-F238E27FC236}">
              <a16:creationId xmlns:a16="http://schemas.microsoft.com/office/drawing/2014/main" id="{CB1CB063-6F62-4CF4-8288-F3A307F2A69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13" name="Text Box 18">
          <a:extLst>
            <a:ext uri="{FF2B5EF4-FFF2-40B4-BE49-F238E27FC236}">
              <a16:creationId xmlns:a16="http://schemas.microsoft.com/office/drawing/2014/main" id="{6D5AE2FA-FD9F-4070-93AA-C9A4AD0CBE0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14" name="Text Box 19">
          <a:extLst>
            <a:ext uri="{FF2B5EF4-FFF2-40B4-BE49-F238E27FC236}">
              <a16:creationId xmlns:a16="http://schemas.microsoft.com/office/drawing/2014/main" id="{DBFD0A2A-28A1-4C62-A7A4-894C4332093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15" name="Text Box 16">
          <a:extLst>
            <a:ext uri="{FF2B5EF4-FFF2-40B4-BE49-F238E27FC236}">
              <a16:creationId xmlns:a16="http://schemas.microsoft.com/office/drawing/2014/main" id="{CDF32A0E-3587-4ED5-9D45-BBE78893D49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16" name="Text Box 17">
          <a:extLst>
            <a:ext uri="{FF2B5EF4-FFF2-40B4-BE49-F238E27FC236}">
              <a16:creationId xmlns:a16="http://schemas.microsoft.com/office/drawing/2014/main" id="{4F7AC127-A0CF-4B9B-A356-3F6B365639A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17" name="Text Box 18">
          <a:extLst>
            <a:ext uri="{FF2B5EF4-FFF2-40B4-BE49-F238E27FC236}">
              <a16:creationId xmlns:a16="http://schemas.microsoft.com/office/drawing/2014/main" id="{4502F5F7-9DCE-492D-87DE-943E1409E15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18" name="Text Box 19">
          <a:extLst>
            <a:ext uri="{FF2B5EF4-FFF2-40B4-BE49-F238E27FC236}">
              <a16:creationId xmlns:a16="http://schemas.microsoft.com/office/drawing/2014/main" id="{A64B89C1-84E7-442A-B959-177F4D25B03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0</xdr:rowOff>
    </xdr:from>
    <xdr:ext cx="95250" cy="171450"/>
    <xdr:sp macro="" textlink="">
      <xdr:nvSpPr>
        <xdr:cNvPr id="2219" name="Text Box 16">
          <a:extLst>
            <a:ext uri="{FF2B5EF4-FFF2-40B4-BE49-F238E27FC236}">
              <a16:creationId xmlns:a16="http://schemas.microsoft.com/office/drawing/2014/main" id="{2FD4BDC5-003E-42DC-8164-F782985B3B16}"/>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0</xdr:rowOff>
    </xdr:from>
    <xdr:ext cx="95250" cy="171450"/>
    <xdr:sp macro="" textlink="">
      <xdr:nvSpPr>
        <xdr:cNvPr id="2220" name="Text Box 17">
          <a:extLst>
            <a:ext uri="{FF2B5EF4-FFF2-40B4-BE49-F238E27FC236}">
              <a16:creationId xmlns:a16="http://schemas.microsoft.com/office/drawing/2014/main" id="{8A6E0886-B1ED-429B-AFE8-DE3089A41AAA}"/>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0</xdr:rowOff>
    </xdr:from>
    <xdr:ext cx="95250" cy="171450"/>
    <xdr:sp macro="" textlink="">
      <xdr:nvSpPr>
        <xdr:cNvPr id="2221" name="Text Box 18">
          <a:extLst>
            <a:ext uri="{FF2B5EF4-FFF2-40B4-BE49-F238E27FC236}">
              <a16:creationId xmlns:a16="http://schemas.microsoft.com/office/drawing/2014/main" id="{9053A578-2BA7-4FAD-B7E6-F8DBBE311819}"/>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0</xdr:rowOff>
    </xdr:from>
    <xdr:ext cx="95250" cy="171450"/>
    <xdr:sp macro="" textlink="">
      <xdr:nvSpPr>
        <xdr:cNvPr id="2222" name="Text Box 19">
          <a:extLst>
            <a:ext uri="{FF2B5EF4-FFF2-40B4-BE49-F238E27FC236}">
              <a16:creationId xmlns:a16="http://schemas.microsoft.com/office/drawing/2014/main" id="{5457CA8E-8890-44DF-A839-FFA68A231AF9}"/>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xdr:row>
      <xdr:rowOff>504825</xdr:rowOff>
    </xdr:from>
    <xdr:ext cx="95250" cy="444014"/>
    <xdr:sp macro="" textlink="">
      <xdr:nvSpPr>
        <xdr:cNvPr id="2223" name="Text Box 15">
          <a:extLst>
            <a:ext uri="{FF2B5EF4-FFF2-40B4-BE49-F238E27FC236}">
              <a16:creationId xmlns:a16="http://schemas.microsoft.com/office/drawing/2014/main" id="{9132A111-5128-4B9A-8604-F3AE3798B6BD}"/>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24" name="Text Box 16">
          <a:extLst>
            <a:ext uri="{FF2B5EF4-FFF2-40B4-BE49-F238E27FC236}">
              <a16:creationId xmlns:a16="http://schemas.microsoft.com/office/drawing/2014/main" id="{A5D841B0-8DAC-4205-89F3-21E74C62DAE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25" name="Text Box 17">
          <a:extLst>
            <a:ext uri="{FF2B5EF4-FFF2-40B4-BE49-F238E27FC236}">
              <a16:creationId xmlns:a16="http://schemas.microsoft.com/office/drawing/2014/main" id="{746713B7-2702-4B47-A96F-B81C5BED441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26" name="Text Box 18">
          <a:extLst>
            <a:ext uri="{FF2B5EF4-FFF2-40B4-BE49-F238E27FC236}">
              <a16:creationId xmlns:a16="http://schemas.microsoft.com/office/drawing/2014/main" id="{0A3F1656-B1F4-4DD0-9332-3999677935B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27" name="Text Box 19">
          <a:extLst>
            <a:ext uri="{FF2B5EF4-FFF2-40B4-BE49-F238E27FC236}">
              <a16:creationId xmlns:a16="http://schemas.microsoft.com/office/drawing/2014/main" id="{335D2359-5D02-4463-8092-E6BCBB7B19D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28" name="Text Box 16">
          <a:extLst>
            <a:ext uri="{FF2B5EF4-FFF2-40B4-BE49-F238E27FC236}">
              <a16:creationId xmlns:a16="http://schemas.microsoft.com/office/drawing/2014/main" id="{98366CC2-FED8-4322-8CDA-A026A29D997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29" name="Text Box 17">
          <a:extLst>
            <a:ext uri="{FF2B5EF4-FFF2-40B4-BE49-F238E27FC236}">
              <a16:creationId xmlns:a16="http://schemas.microsoft.com/office/drawing/2014/main" id="{7C630735-6E3A-4444-8791-CEE77FE6F87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30" name="Text Box 18">
          <a:extLst>
            <a:ext uri="{FF2B5EF4-FFF2-40B4-BE49-F238E27FC236}">
              <a16:creationId xmlns:a16="http://schemas.microsoft.com/office/drawing/2014/main" id="{04FD3FF4-1B5E-4F2C-BDF0-127EEA9DCD2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31" name="Text Box 16">
          <a:extLst>
            <a:ext uri="{FF2B5EF4-FFF2-40B4-BE49-F238E27FC236}">
              <a16:creationId xmlns:a16="http://schemas.microsoft.com/office/drawing/2014/main" id="{5ACB7A7F-7A84-4987-8CC8-2933EE632D8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32" name="Text Box 17">
          <a:extLst>
            <a:ext uri="{FF2B5EF4-FFF2-40B4-BE49-F238E27FC236}">
              <a16:creationId xmlns:a16="http://schemas.microsoft.com/office/drawing/2014/main" id="{6FD84C16-03B8-4343-B8F2-95BC3257221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33" name="Text Box 18">
          <a:extLst>
            <a:ext uri="{FF2B5EF4-FFF2-40B4-BE49-F238E27FC236}">
              <a16:creationId xmlns:a16="http://schemas.microsoft.com/office/drawing/2014/main" id="{C4C680AC-811C-44DF-8579-858D421B012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34" name="Text Box 19">
          <a:extLst>
            <a:ext uri="{FF2B5EF4-FFF2-40B4-BE49-F238E27FC236}">
              <a16:creationId xmlns:a16="http://schemas.microsoft.com/office/drawing/2014/main" id="{75A58FFD-A3D7-4BC4-AD2D-2DF324385F6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35" name="Text Box 16">
          <a:extLst>
            <a:ext uri="{FF2B5EF4-FFF2-40B4-BE49-F238E27FC236}">
              <a16:creationId xmlns:a16="http://schemas.microsoft.com/office/drawing/2014/main" id="{EB4F4B67-E1C8-4D83-996C-AA1E29AB1DE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36" name="Text Box 17">
          <a:extLst>
            <a:ext uri="{FF2B5EF4-FFF2-40B4-BE49-F238E27FC236}">
              <a16:creationId xmlns:a16="http://schemas.microsoft.com/office/drawing/2014/main" id="{C6327493-FCAF-40C2-BEDC-AEB0A4B9ED3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37" name="Text Box 18">
          <a:extLst>
            <a:ext uri="{FF2B5EF4-FFF2-40B4-BE49-F238E27FC236}">
              <a16:creationId xmlns:a16="http://schemas.microsoft.com/office/drawing/2014/main" id="{D0834EB9-B762-49B6-9914-2026789356B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38" name="Text Box 19">
          <a:extLst>
            <a:ext uri="{FF2B5EF4-FFF2-40B4-BE49-F238E27FC236}">
              <a16:creationId xmlns:a16="http://schemas.microsoft.com/office/drawing/2014/main" id="{F5360FB2-12F0-42B4-AA24-4BDB4979B0D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504825</xdr:rowOff>
    </xdr:from>
    <xdr:ext cx="95250" cy="456743"/>
    <xdr:sp macro="" textlink="">
      <xdr:nvSpPr>
        <xdr:cNvPr id="2239" name="Text Box 15">
          <a:extLst>
            <a:ext uri="{FF2B5EF4-FFF2-40B4-BE49-F238E27FC236}">
              <a16:creationId xmlns:a16="http://schemas.microsoft.com/office/drawing/2014/main" id="{DDC2F95A-2CC2-4DA9-B4C7-49019652B967}"/>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504825</xdr:rowOff>
    </xdr:from>
    <xdr:ext cx="95250" cy="442269"/>
    <xdr:sp macro="" textlink="">
      <xdr:nvSpPr>
        <xdr:cNvPr id="2240" name="Text Box 15">
          <a:extLst>
            <a:ext uri="{FF2B5EF4-FFF2-40B4-BE49-F238E27FC236}">
              <a16:creationId xmlns:a16="http://schemas.microsoft.com/office/drawing/2014/main" id="{E5F99E7A-6D7E-4652-9D0E-2222932F50B5}"/>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18</xdr:row>
      <xdr:rowOff>504825</xdr:rowOff>
    </xdr:from>
    <xdr:ext cx="95250" cy="442269"/>
    <xdr:sp macro="" textlink="">
      <xdr:nvSpPr>
        <xdr:cNvPr id="2241" name="Text Box 15">
          <a:extLst>
            <a:ext uri="{FF2B5EF4-FFF2-40B4-BE49-F238E27FC236}">
              <a16:creationId xmlns:a16="http://schemas.microsoft.com/office/drawing/2014/main" id="{120E2247-0FBF-4A16-B9B9-BA9DD7099367}"/>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504825</xdr:rowOff>
    </xdr:from>
    <xdr:ext cx="95250" cy="213632"/>
    <xdr:sp macro="" textlink="">
      <xdr:nvSpPr>
        <xdr:cNvPr id="2242" name="Text Box 15">
          <a:extLst>
            <a:ext uri="{FF2B5EF4-FFF2-40B4-BE49-F238E27FC236}">
              <a16:creationId xmlns:a16="http://schemas.microsoft.com/office/drawing/2014/main" id="{3016E040-8672-439F-84D7-69A471D3DC0E}"/>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504825</xdr:rowOff>
    </xdr:from>
    <xdr:ext cx="95250" cy="444331"/>
    <xdr:sp macro="" textlink="">
      <xdr:nvSpPr>
        <xdr:cNvPr id="2243" name="Text Box 15">
          <a:extLst>
            <a:ext uri="{FF2B5EF4-FFF2-40B4-BE49-F238E27FC236}">
              <a16:creationId xmlns:a16="http://schemas.microsoft.com/office/drawing/2014/main" id="{D63810D2-D1F1-4C8A-80AD-D08C8CC2403C}"/>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504825</xdr:rowOff>
    </xdr:from>
    <xdr:ext cx="95250" cy="213632"/>
    <xdr:sp macro="" textlink="">
      <xdr:nvSpPr>
        <xdr:cNvPr id="2244" name="Text Box 15">
          <a:extLst>
            <a:ext uri="{FF2B5EF4-FFF2-40B4-BE49-F238E27FC236}">
              <a16:creationId xmlns:a16="http://schemas.microsoft.com/office/drawing/2014/main" id="{61450F0F-A1DD-4F6A-B75E-6598BA2145C0}"/>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45" name="Text Box 16">
          <a:extLst>
            <a:ext uri="{FF2B5EF4-FFF2-40B4-BE49-F238E27FC236}">
              <a16:creationId xmlns:a16="http://schemas.microsoft.com/office/drawing/2014/main" id="{4572AA72-DFE5-43E1-90FB-CCEA9010A3E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46" name="Text Box 17">
          <a:extLst>
            <a:ext uri="{FF2B5EF4-FFF2-40B4-BE49-F238E27FC236}">
              <a16:creationId xmlns:a16="http://schemas.microsoft.com/office/drawing/2014/main" id="{491A9390-01CE-469F-B936-F2FB63295B9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47" name="Text Box 18">
          <a:extLst>
            <a:ext uri="{FF2B5EF4-FFF2-40B4-BE49-F238E27FC236}">
              <a16:creationId xmlns:a16="http://schemas.microsoft.com/office/drawing/2014/main" id="{31B4D8F0-44E6-49EF-9106-801B29EF8CA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48" name="Text Box 19">
          <a:extLst>
            <a:ext uri="{FF2B5EF4-FFF2-40B4-BE49-F238E27FC236}">
              <a16:creationId xmlns:a16="http://schemas.microsoft.com/office/drawing/2014/main" id="{331CD580-3AA6-4F6C-B100-28879D7ADA2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49" name="Text Box 16">
          <a:extLst>
            <a:ext uri="{FF2B5EF4-FFF2-40B4-BE49-F238E27FC236}">
              <a16:creationId xmlns:a16="http://schemas.microsoft.com/office/drawing/2014/main" id="{36DC9DCC-4368-4F19-8BEC-50F69B22294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50" name="Text Box 17">
          <a:extLst>
            <a:ext uri="{FF2B5EF4-FFF2-40B4-BE49-F238E27FC236}">
              <a16:creationId xmlns:a16="http://schemas.microsoft.com/office/drawing/2014/main" id="{E9C17687-ED65-4B5D-835A-DD9E10ACCB9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51" name="Text Box 18">
          <a:extLst>
            <a:ext uri="{FF2B5EF4-FFF2-40B4-BE49-F238E27FC236}">
              <a16:creationId xmlns:a16="http://schemas.microsoft.com/office/drawing/2014/main" id="{5A85ADC3-8234-4030-8AA4-6EAE53066D4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52" name="Text Box 19">
          <a:extLst>
            <a:ext uri="{FF2B5EF4-FFF2-40B4-BE49-F238E27FC236}">
              <a16:creationId xmlns:a16="http://schemas.microsoft.com/office/drawing/2014/main" id="{6283B06E-D3A1-40F7-AAEC-A7442C08732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0</xdr:rowOff>
    </xdr:from>
    <xdr:ext cx="95250" cy="171450"/>
    <xdr:sp macro="" textlink="">
      <xdr:nvSpPr>
        <xdr:cNvPr id="2253" name="Text Box 16">
          <a:extLst>
            <a:ext uri="{FF2B5EF4-FFF2-40B4-BE49-F238E27FC236}">
              <a16:creationId xmlns:a16="http://schemas.microsoft.com/office/drawing/2014/main" id="{A1E7B8F6-7D00-4680-ACF3-6ABFBBA6831F}"/>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0</xdr:rowOff>
    </xdr:from>
    <xdr:ext cx="95250" cy="171450"/>
    <xdr:sp macro="" textlink="">
      <xdr:nvSpPr>
        <xdr:cNvPr id="2254" name="Text Box 17">
          <a:extLst>
            <a:ext uri="{FF2B5EF4-FFF2-40B4-BE49-F238E27FC236}">
              <a16:creationId xmlns:a16="http://schemas.microsoft.com/office/drawing/2014/main" id="{282E923E-AFC8-4932-B19D-874D8F87954F}"/>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0</xdr:rowOff>
    </xdr:from>
    <xdr:ext cx="95250" cy="171450"/>
    <xdr:sp macro="" textlink="">
      <xdr:nvSpPr>
        <xdr:cNvPr id="2255" name="Text Box 18">
          <a:extLst>
            <a:ext uri="{FF2B5EF4-FFF2-40B4-BE49-F238E27FC236}">
              <a16:creationId xmlns:a16="http://schemas.microsoft.com/office/drawing/2014/main" id="{536ECBC6-15E7-4E54-B9A2-870E6D236403}"/>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0</xdr:rowOff>
    </xdr:from>
    <xdr:ext cx="95250" cy="171450"/>
    <xdr:sp macro="" textlink="">
      <xdr:nvSpPr>
        <xdr:cNvPr id="2256" name="Text Box 19">
          <a:extLst>
            <a:ext uri="{FF2B5EF4-FFF2-40B4-BE49-F238E27FC236}">
              <a16:creationId xmlns:a16="http://schemas.microsoft.com/office/drawing/2014/main" id="{67C7D9E6-6093-47C2-969B-7FE101425A7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xdr:row>
      <xdr:rowOff>504825</xdr:rowOff>
    </xdr:from>
    <xdr:ext cx="95250" cy="444014"/>
    <xdr:sp macro="" textlink="">
      <xdr:nvSpPr>
        <xdr:cNvPr id="2257" name="Text Box 15">
          <a:extLst>
            <a:ext uri="{FF2B5EF4-FFF2-40B4-BE49-F238E27FC236}">
              <a16:creationId xmlns:a16="http://schemas.microsoft.com/office/drawing/2014/main" id="{3DD6D2EC-1191-41D3-8045-3BA6818BC6D0}"/>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58" name="Text Box 16">
          <a:extLst>
            <a:ext uri="{FF2B5EF4-FFF2-40B4-BE49-F238E27FC236}">
              <a16:creationId xmlns:a16="http://schemas.microsoft.com/office/drawing/2014/main" id="{3DBCD0B0-084A-470D-8894-A666431B92E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59" name="Text Box 17">
          <a:extLst>
            <a:ext uri="{FF2B5EF4-FFF2-40B4-BE49-F238E27FC236}">
              <a16:creationId xmlns:a16="http://schemas.microsoft.com/office/drawing/2014/main" id="{8F8DE06A-9F24-4729-AE24-40E14D3D6EB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60" name="Text Box 18">
          <a:extLst>
            <a:ext uri="{FF2B5EF4-FFF2-40B4-BE49-F238E27FC236}">
              <a16:creationId xmlns:a16="http://schemas.microsoft.com/office/drawing/2014/main" id="{C78B134B-003D-46A1-B92E-5ED2039A9C2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61" name="Text Box 19">
          <a:extLst>
            <a:ext uri="{FF2B5EF4-FFF2-40B4-BE49-F238E27FC236}">
              <a16:creationId xmlns:a16="http://schemas.microsoft.com/office/drawing/2014/main" id="{47019BF7-76AA-41C1-ABA6-A0F21FC17FC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20</xdr:row>
      <xdr:rowOff>504825</xdr:rowOff>
    </xdr:from>
    <xdr:ext cx="95250" cy="442269"/>
    <xdr:sp macro="" textlink="">
      <xdr:nvSpPr>
        <xdr:cNvPr id="2262" name="Text Box 15">
          <a:extLst>
            <a:ext uri="{FF2B5EF4-FFF2-40B4-BE49-F238E27FC236}">
              <a16:creationId xmlns:a16="http://schemas.microsoft.com/office/drawing/2014/main" id="{699399C4-3A47-4DF9-9F20-767DD1D1D3F9}"/>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63" name="Text Box 16">
          <a:extLst>
            <a:ext uri="{FF2B5EF4-FFF2-40B4-BE49-F238E27FC236}">
              <a16:creationId xmlns:a16="http://schemas.microsoft.com/office/drawing/2014/main" id="{6FE118C1-44CA-40C5-BFF1-AF439B5F612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64" name="Text Box 17">
          <a:extLst>
            <a:ext uri="{FF2B5EF4-FFF2-40B4-BE49-F238E27FC236}">
              <a16:creationId xmlns:a16="http://schemas.microsoft.com/office/drawing/2014/main" id="{4CCE0B93-DB65-4305-B95E-0E57C0E1612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65" name="Text Box 18">
          <a:extLst>
            <a:ext uri="{FF2B5EF4-FFF2-40B4-BE49-F238E27FC236}">
              <a16:creationId xmlns:a16="http://schemas.microsoft.com/office/drawing/2014/main" id="{BACE4D98-E96C-4365-8150-F4BC860D474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66" name="Text Box 16">
          <a:extLst>
            <a:ext uri="{FF2B5EF4-FFF2-40B4-BE49-F238E27FC236}">
              <a16:creationId xmlns:a16="http://schemas.microsoft.com/office/drawing/2014/main" id="{454C7B37-67AD-4904-AD58-C9C692D217A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67" name="Text Box 17">
          <a:extLst>
            <a:ext uri="{FF2B5EF4-FFF2-40B4-BE49-F238E27FC236}">
              <a16:creationId xmlns:a16="http://schemas.microsoft.com/office/drawing/2014/main" id="{23A775DA-76BD-45A6-A621-207742C60F3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68" name="Text Box 18">
          <a:extLst>
            <a:ext uri="{FF2B5EF4-FFF2-40B4-BE49-F238E27FC236}">
              <a16:creationId xmlns:a16="http://schemas.microsoft.com/office/drawing/2014/main" id="{7D98B879-1D03-4227-B1CC-180E87BE1F8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69" name="Text Box 19">
          <a:extLst>
            <a:ext uri="{FF2B5EF4-FFF2-40B4-BE49-F238E27FC236}">
              <a16:creationId xmlns:a16="http://schemas.microsoft.com/office/drawing/2014/main" id="{3976F7DF-5631-4F0E-94BF-45B3F6EE9D5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70" name="Text Box 16">
          <a:extLst>
            <a:ext uri="{FF2B5EF4-FFF2-40B4-BE49-F238E27FC236}">
              <a16:creationId xmlns:a16="http://schemas.microsoft.com/office/drawing/2014/main" id="{071D72D6-7A82-4B1D-979C-2F5255348D8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71" name="Text Box 17">
          <a:extLst>
            <a:ext uri="{FF2B5EF4-FFF2-40B4-BE49-F238E27FC236}">
              <a16:creationId xmlns:a16="http://schemas.microsoft.com/office/drawing/2014/main" id="{9468F393-594A-410E-88C2-484E53A1F71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72" name="Text Box 18">
          <a:extLst>
            <a:ext uri="{FF2B5EF4-FFF2-40B4-BE49-F238E27FC236}">
              <a16:creationId xmlns:a16="http://schemas.microsoft.com/office/drawing/2014/main" id="{E05A2021-F189-46BB-98A1-1807EDCD9CF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22</xdr:row>
      <xdr:rowOff>170392</xdr:rowOff>
    </xdr:from>
    <xdr:ext cx="95250" cy="213632"/>
    <xdr:sp macro="" textlink="">
      <xdr:nvSpPr>
        <xdr:cNvPr id="2273" name="Text Box 15">
          <a:extLst>
            <a:ext uri="{FF2B5EF4-FFF2-40B4-BE49-F238E27FC236}">
              <a16:creationId xmlns:a16="http://schemas.microsoft.com/office/drawing/2014/main" id="{90EA91DA-0AD4-459B-884B-D09479E9A0B1}"/>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74" name="Text Box 16">
          <a:extLst>
            <a:ext uri="{FF2B5EF4-FFF2-40B4-BE49-F238E27FC236}">
              <a16:creationId xmlns:a16="http://schemas.microsoft.com/office/drawing/2014/main" id="{EA3E4432-F61F-4C79-8D0B-61C0004E612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75" name="Text Box 17">
          <a:extLst>
            <a:ext uri="{FF2B5EF4-FFF2-40B4-BE49-F238E27FC236}">
              <a16:creationId xmlns:a16="http://schemas.microsoft.com/office/drawing/2014/main" id="{88A65879-5829-4FE1-99E3-DA3C560E182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76" name="Text Box 18">
          <a:extLst>
            <a:ext uri="{FF2B5EF4-FFF2-40B4-BE49-F238E27FC236}">
              <a16:creationId xmlns:a16="http://schemas.microsoft.com/office/drawing/2014/main" id="{783B44D3-887F-484C-B19F-EE40A629B33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77" name="Text Box 19">
          <a:extLst>
            <a:ext uri="{FF2B5EF4-FFF2-40B4-BE49-F238E27FC236}">
              <a16:creationId xmlns:a16="http://schemas.microsoft.com/office/drawing/2014/main" id="{5363AA85-9F60-4B44-B29F-6418E2E8E0E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78" name="Text Box 16">
          <a:extLst>
            <a:ext uri="{FF2B5EF4-FFF2-40B4-BE49-F238E27FC236}">
              <a16:creationId xmlns:a16="http://schemas.microsoft.com/office/drawing/2014/main" id="{03FDFB59-AC85-4D81-B2DD-D13CBEE20F7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79" name="Text Box 17">
          <a:extLst>
            <a:ext uri="{FF2B5EF4-FFF2-40B4-BE49-F238E27FC236}">
              <a16:creationId xmlns:a16="http://schemas.microsoft.com/office/drawing/2014/main" id="{B99CFF91-0598-4ACF-B6C5-35D720B5585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80" name="Text Box 18">
          <a:extLst>
            <a:ext uri="{FF2B5EF4-FFF2-40B4-BE49-F238E27FC236}">
              <a16:creationId xmlns:a16="http://schemas.microsoft.com/office/drawing/2014/main" id="{297AAC14-22B7-4C28-BABE-E886658EEEF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81" name="Text Box 19">
          <a:extLst>
            <a:ext uri="{FF2B5EF4-FFF2-40B4-BE49-F238E27FC236}">
              <a16:creationId xmlns:a16="http://schemas.microsoft.com/office/drawing/2014/main" id="{88F2B116-C6F9-40B3-A289-5E4AF445206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19</xdr:row>
      <xdr:rowOff>0</xdr:rowOff>
    </xdr:from>
    <xdr:ext cx="95250" cy="171450"/>
    <xdr:sp macro="" textlink="">
      <xdr:nvSpPr>
        <xdr:cNvPr id="2282" name="Text Box 16">
          <a:extLst>
            <a:ext uri="{FF2B5EF4-FFF2-40B4-BE49-F238E27FC236}">
              <a16:creationId xmlns:a16="http://schemas.microsoft.com/office/drawing/2014/main" id="{0EE19E51-3A48-40FE-B38E-FFAE53A9FC73}"/>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19</xdr:row>
      <xdr:rowOff>0</xdr:rowOff>
    </xdr:from>
    <xdr:ext cx="95250" cy="171450"/>
    <xdr:sp macro="" textlink="">
      <xdr:nvSpPr>
        <xdr:cNvPr id="2283" name="Text Box 17">
          <a:extLst>
            <a:ext uri="{FF2B5EF4-FFF2-40B4-BE49-F238E27FC236}">
              <a16:creationId xmlns:a16="http://schemas.microsoft.com/office/drawing/2014/main" id="{95CE2D4F-074A-4DD5-A6C9-00E19C26904D}"/>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19</xdr:row>
      <xdr:rowOff>0</xdr:rowOff>
    </xdr:from>
    <xdr:ext cx="95250" cy="171450"/>
    <xdr:sp macro="" textlink="">
      <xdr:nvSpPr>
        <xdr:cNvPr id="2284" name="Text Box 18">
          <a:extLst>
            <a:ext uri="{FF2B5EF4-FFF2-40B4-BE49-F238E27FC236}">
              <a16:creationId xmlns:a16="http://schemas.microsoft.com/office/drawing/2014/main" id="{9CF64F4A-5E89-403A-A4D1-B9BE24C4E3BF}"/>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19</xdr:row>
      <xdr:rowOff>0</xdr:rowOff>
    </xdr:from>
    <xdr:ext cx="95250" cy="171450"/>
    <xdr:sp macro="" textlink="">
      <xdr:nvSpPr>
        <xdr:cNvPr id="2285" name="Text Box 19">
          <a:extLst>
            <a:ext uri="{FF2B5EF4-FFF2-40B4-BE49-F238E27FC236}">
              <a16:creationId xmlns:a16="http://schemas.microsoft.com/office/drawing/2014/main" id="{931C8E1A-314F-40A6-A6A9-40A726973CC3}"/>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xdr:row>
      <xdr:rowOff>504825</xdr:rowOff>
    </xdr:from>
    <xdr:ext cx="95250" cy="444014"/>
    <xdr:sp macro="" textlink="">
      <xdr:nvSpPr>
        <xdr:cNvPr id="2286" name="Text Box 15">
          <a:extLst>
            <a:ext uri="{FF2B5EF4-FFF2-40B4-BE49-F238E27FC236}">
              <a16:creationId xmlns:a16="http://schemas.microsoft.com/office/drawing/2014/main" id="{3BCBB959-FB58-4FE3-A1B3-80C0EF96939D}"/>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87" name="Text Box 16">
          <a:extLst>
            <a:ext uri="{FF2B5EF4-FFF2-40B4-BE49-F238E27FC236}">
              <a16:creationId xmlns:a16="http://schemas.microsoft.com/office/drawing/2014/main" id="{3DE97875-D445-41D5-A0DE-89097A9A0D8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88" name="Text Box 17">
          <a:extLst>
            <a:ext uri="{FF2B5EF4-FFF2-40B4-BE49-F238E27FC236}">
              <a16:creationId xmlns:a16="http://schemas.microsoft.com/office/drawing/2014/main" id="{CFBFE2E4-51EE-4891-BCED-144822628C6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89" name="Text Box 18">
          <a:extLst>
            <a:ext uri="{FF2B5EF4-FFF2-40B4-BE49-F238E27FC236}">
              <a16:creationId xmlns:a16="http://schemas.microsoft.com/office/drawing/2014/main" id="{1BBFBB0F-7B5F-43EE-8DE1-B60CED13B40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90" name="Text Box 19">
          <a:extLst>
            <a:ext uri="{FF2B5EF4-FFF2-40B4-BE49-F238E27FC236}">
              <a16:creationId xmlns:a16="http://schemas.microsoft.com/office/drawing/2014/main" id="{072D2C4D-4079-4F8E-B479-56E78859D42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91" name="Text Box 16">
          <a:extLst>
            <a:ext uri="{FF2B5EF4-FFF2-40B4-BE49-F238E27FC236}">
              <a16:creationId xmlns:a16="http://schemas.microsoft.com/office/drawing/2014/main" id="{D6499400-99DD-43FD-A80E-8536C41D9D5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92" name="Text Box 17">
          <a:extLst>
            <a:ext uri="{FF2B5EF4-FFF2-40B4-BE49-F238E27FC236}">
              <a16:creationId xmlns:a16="http://schemas.microsoft.com/office/drawing/2014/main" id="{D0B488A9-D7EC-4D6A-A0D0-22B0CF3E6C6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22</xdr:row>
      <xdr:rowOff>15875</xdr:rowOff>
    </xdr:from>
    <xdr:ext cx="95250" cy="171450"/>
    <xdr:sp macro="" textlink="">
      <xdr:nvSpPr>
        <xdr:cNvPr id="2293" name="Text Box 18">
          <a:extLst>
            <a:ext uri="{FF2B5EF4-FFF2-40B4-BE49-F238E27FC236}">
              <a16:creationId xmlns:a16="http://schemas.microsoft.com/office/drawing/2014/main" id="{60C3D82B-65C1-4083-A811-B692BBE81FEA}"/>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94" name="Text Box 16">
          <a:extLst>
            <a:ext uri="{FF2B5EF4-FFF2-40B4-BE49-F238E27FC236}">
              <a16:creationId xmlns:a16="http://schemas.microsoft.com/office/drawing/2014/main" id="{4C636648-FB82-4404-872A-3F3BA6BABA2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95" name="Text Box 17">
          <a:extLst>
            <a:ext uri="{FF2B5EF4-FFF2-40B4-BE49-F238E27FC236}">
              <a16:creationId xmlns:a16="http://schemas.microsoft.com/office/drawing/2014/main" id="{2E812543-FD40-4101-9999-B1C59AF738A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96" name="Text Box 18">
          <a:extLst>
            <a:ext uri="{FF2B5EF4-FFF2-40B4-BE49-F238E27FC236}">
              <a16:creationId xmlns:a16="http://schemas.microsoft.com/office/drawing/2014/main" id="{61060075-A1C2-41EF-9D93-49D71857D12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97" name="Text Box 19">
          <a:extLst>
            <a:ext uri="{FF2B5EF4-FFF2-40B4-BE49-F238E27FC236}">
              <a16:creationId xmlns:a16="http://schemas.microsoft.com/office/drawing/2014/main" id="{777F68B0-1929-45F1-B751-B287313A7C1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98" name="Text Box 16">
          <a:extLst>
            <a:ext uri="{FF2B5EF4-FFF2-40B4-BE49-F238E27FC236}">
              <a16:creationId xmlns:a16="http://schemas.microsoft.com/office/drawing/2014/main" id="{28E7E173-B054-4E93-B5A3-7773EB94608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504825</xdr:rowOff>
    </xdr:from>
    <xdr:ext cx="95250" cy="448496"/>
    <xdr:sp macro="" textlink="">
      <xdr:nvSpPr>
        <xdr:cNvPr id="2299" name="Text Box 15">
          <a:extLst>
            <a:ext uri="{FF2B5EF4-FFF2-40B4-BE49-F238E27FC236}">
              <a16:creationId xmlns:a16="http://schemas.microsoft.com/office/drawing/2014/main" id="{7D8F9A0D-C12B-4A43-B7FA-4C6191F12430}"/>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504825</xdr:rowOff>
    </xdr:from>
    <xdr:ext cx="95250" cy="442269"/>
    <xdr:sp macro="" textlink="">
      <xdr:nvSpPr>
        <xdr:cNvPr id="2300" name="Text Box 15">
          <a:extLst>
            <a:ext uri="{FF2B5EF4-FFF2-40B4-BE49-F238E27FC236}">
              <a16:creationId xmlns:a16="http://schemas.microsoft.com/office/drawing/2014/main" id="{5E0E317D-482A-43BF-AAA0-21EB84724879}"/>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504825</xdr:rowOff>
    </xdr:from>
    <xdr:ext cx="95250" cy="442269"/>
    <xdr:sp macro="" textlink="">
      <xdr:nvSpPr>
        <xdr:cNvPr id="2301" name="Text Box 15">
          <a:extLst>
            <a:ext uri="{FF2B5EF4-FFF2-40B4-BE49-F238E27FC236}">
              <a16:creationId xmlns:a16="http://schemas.microsoft.com/office/drawing/2014/main" id="{671B7998-0B55-49C4-9D04-5BB99CBEB5AF}"/>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504825</xdr:rowOff>
    </xdr:from>
    <xdr:ext cx="95250" cy="213632"/>
    <xdr:sp macro="" textlink="">
      <xdr:nvSpPr>
        <xdr:cNvPr id="2302" name="Text Box 15">
          <a:extLst>
            <a:ext uri="{FF2B5EF4-FFF2-40B4-BE49-F238E27FC236}">
              <a16:creationId xmlns:a16="http://schemas.microsoft.com/office/drawing/2014/main" id="{3E621E33-74BB-4871-9408-049367F64EC2}"/>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504825</xdr:rowOff>
    </xdr:from>
    <xdr:ext cx="95250" cy="444331"/>
    <xdr:sp macro="" textlink="">
      <xdr:nvSpPr>
        <xdr:cNvPr id="2303" name="Text Box 15">
          <a:extLst>
            <a:ext uri="{FF2B5EF4-FFF2-40B4-BE49-F238E27FC236}">
              <a16:creationId xmlns:a16="http://schemas.microsoft.com/office/drawing/2014/main" id="{6CA41F52-8F4B-4F84-A6A7-591F4691A3A6}"/>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22</xdr:row>
      <xdr:rowOff>170392</xdr:rowOff>
    </xdr:from>
    <xdr:ext cx="95250" cy="213632"/>
    <xdr:sp macro="" textlink="">
      <xdr:nvSpPr>
        <xdr:cNvPr id="2304" name="Text Box 15">
          <a:extLst>
            <a:ext uri="{FF2B5EF4-FFF2-40B4-BE49-F238E27FC236}">
              <a16:creationId xmlns:a16="http://schemas.microsoft.com/office/drawing/2014/main" id="{4A402B69-6F30-4CF5-9F8C-284F98B602D1}"/>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05" name="Text Box 16">
          <a:extLst>
            <a:ext uri="{FF2B5EF4-FFF2-40B4-BE49-F238E27FC236}">
              <a16:creationId xmlns:a16="http://schemas.microsoft.com/office/drawing/2014/main" id="{48CC6E83-6061-4D44-B0DF-D4A707A59F6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06" name="Text Box 17">
          <a:extLst>
            <a:ext uri="{FF2B5EF4-FFF2-40B4-BE49-F238E27FC236}">
              <a16:creationId xmlns:a16="http://schemas.microsoft.com/office/drawing/2014/main" id="{89E9FF29-C8D8-4D8F-8D46-F76B946BE00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07" name="Text Box 18">
          <a:extLst>
            <a:ext uri="{FF2B5EF4-FFF2-40B4-BE49-F238E27FC236}">
              <a16:creationId xmlns:a16="http://schemas.microsoft.com/office/drawing/2014/main" id="{17031C29-C4B8-496C-9D30-C06CABE6B2E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08" name="Text Box 19">
          <a:extLst>
            <a:ext uri="{FF2B5EF4-FFF2-40B4-BE49-F238E27FC236}">
              <a16:creationId xmlns:a16="http://schemas.microsoft.com/office/drawing/2014/main" id="{097604EC-5583-45A6-9801-C506EC304A9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09" name="Text Box 16">
          <a:extLst>
            <a:ext uri="{FF2B5EF4-FFF2-40B4-BE49-F238E27FC236}">
              <a16:creationId xmlns:a16="http://schemas.microsoft.com/office/drawing/2014/main" id="{30F28BC2-4A21-4C01-9A48-6627DE931F0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10" name="Text Box 17">
          <a:extLst>
            <a:ext uri="{FF2B5EF4-FFF2-40B4-BE49-F238E27FC236}">
              <a16:creationId xmlns:a16="http://schemas.microsoft.com/office/drawing/2014/main" id="{22722B6B-A1E8-4125-A79B-DAE2F51CD0F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11" name="Text Box 18">
          <a:extLst>
            <a:ext uri="{FF2B5EF4-FFF2-40B4-BE49-F238E27FC236}">
              <a16:creationId xmlns:a16="http://schemas.microsoft.com/office/drawing/2014/main" id="{7D11AD13-BE7E-498F-9379-C38187ABAE2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12" name="Text Box 19">
          <a:extLst>
            <a:ext uri="{FF2B5EF4-FFF2-40B4-BE49-F238E27FC236}">
              <a16:creationId xmlns:a16="http://schemas.microsoft.com/office/drawing/2014/main" id="{1413BCEB-2D89-4F87-A721-8A1A5B9BB5B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2313" name="Text Box 16">
          <a:extLst>
            <a:ext uri="{FF2B5EF4-FFF2-40B4-BE49-F238E27FC236}">
              <a16:creationId xmlns:a16="http://schemas.microsoft.com/office/drawing/2014/main" id="{87C494E0-9F32-4DEF-A1BE-981AFC9DEDD3}"/>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2314" name="Text Box 17">
          <a:extLst>
            <a:ext uri="{FF2B5EF4-FFF2-40B4-BE49-F238E27FC236}">
              <a16:creationId xmlns:a16="http://schemas.microsoft.com/office/drawing/2014/main" id="{AFC1CD20-445B-4E3D-B73C-42B429F0DC3E}"/>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2315" name="Text Box 18">
          <a:extLst>
            <a:ext uri="{FF2B5EF4-FFF2-40B4-BE49-F238E27FC236}">
              <a16:creationId xmlns:a16="http://schemas.microsoft.com/office/drawing/2014/main" id="{BDFADA93-DCC8-4490-9F63-0D026562998F}"/>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2316" name="Text Box 19">
          <a:extLst>
            <a:ext uri="{FF2B5EF4-FFF2-40B4-BE49-F238E27FC236}">
              <a16:creationId xmlns:a16="http://schemas.microsoft.com/office/drawing/2014/main" id="{B07E8D84-B0B3-4B02-838E-7D5740FD5054}"/>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24</xdr:row>
      <xdr:rowOff>504825</xdr:rowOff>
    </xdr:from>
    <xdr:ext cx="95250" cy="444014"/>
    <xdr:sp macro="" textlink="">
      <xdr:nvSpPr>
        <xdr:cNvPr id="2317" name="Text Box 15">
          <a:extLst>
            <a:ext uri="{FF2B5EF4-FFF2-40B4-BE49-F238E27FC236}">
              <a16:creationId xmlns:a16="http://schemas.microsoft.com/office/drawing/2014/main" id="{E548579D-8D43-4E82-B992-33FB0D6CCC34}"/>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18" name="Text Box 16">
          <a:extLst>
            <a:ext uri="{FF2B5EF4-FFF2-40B4-BE49-F238E27FC236}">
              <a16:creationId xmlns:a16="http://schemas.microsoft.com/office/drawing/2014/main" id="{3E11D692-EE3D-4899-852D-992250E2EFA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19" name="Text Box 17">
          <a:extLst>
            <a:ext uri="{FF2B5EF4-FFF2-40B4-BE49-F238E27FC236}">
              <a16:creationId xmlns:a16="http://schemas.microsoft.com/office/drawing/2014/main" id="{0358B93C-9573-493D-891D-AD1732056C7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20" name="Text Box 18">
          <a:extLst>
            <a:ext uri="{FF2B5EF4-FFF2-40B4-BE49-F238E27FC236}">
              <a16:creationId xmlns:a16="http://schemas.microsoft.com/office/drawing/2014/main" id="{50AAAF7C-7302-4DA0-A275-4A2F92B4B3D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21" name="Text Box 19">
          <a:extLst>
            <a:ext uri="{FF2B5EF4-FFF2-40B4-BE49-F238E27FC236}">
              <a16:creationId xmlns:a16="http://schemas.microsoft.com/office/drawing/2014/main" id="{1EE238EF-1EC3-46C2-8716-BC7039A11EB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22" name="Text Box 16">
          <a:extLst>
            <a:ext uri="{FF2B5EF4-FFF2-40B4-BE49-F238E27FC236}">
              <a16:creationId xmlns:a16="http://schemas.microsoft.com/office/drawing/2014/main" id="{53FF4484-7771-43E3-AAA2-CD653B3FD9C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23" name="Text Box 17">
          <a:extLst>
            <a:ext uri="{FF2B5EF4-FFF2-40B4-BE49-F238E27FC236}">
              <a16:creationId xmlns:a16="http://schemas.microsoft.com/office/drawing/2014/main" id="{699DE8DF-B5AA-45FD-B3B2-52292B655F5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24" name="Text Box 18">
          <a:extLst>
            <a:ext uri="{FF2B5EF4-FFF2-40B4-BE49-F238E27FC236}">
              <a16:creationId xmlns:a16="http://schemas.microsoft.com/office/drawing/2014/main" id="{BC59AA8A-A3B8-42F3-8C75-331ABB9CF89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25" name="Text Box 16">
          <a:extLst>
            <a:ext uri="{FF2B5EF4-FFF2-40B4-BE49-F238E27FC236}">
              <a16:creationId xmlns:a16="http://schemas.microsoft.com/office/drawing/2014/main" id="{63A3190E-14E3-4185-8607-9D76CF70735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26" name="Text Box 17">
          <a:extLst>
            <a:ext uri="{FF2B5EF4-FFF2-40B4-BE49-F238E27FC236}">
              <a16:creationId xmlns:a16="http://schemas.microsoft.com/office/drawing/2014/main" id="{D4C7A520-C04B-4B42-8225-07E020F5238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27" name="Text Box 18">
          <a:extLst>
            <a:ext uri="{FF2B5EF4-FFF2-40B4-BE49-F238E27FC236}">
              <a16:creationId xmlns:a16="http://schemas.microsoft.com/office/drawing/2014/main" id="{D2D227D5-7F0A-4282-A9D3-C8DF24A8EB3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28" name="Text Box 19">
          <a:extLst>
            <a:ext uri="{FF2B5EF4-FFF2-40B4-BE49-F238E27FC236}">
              <a16:creationId xmlns:a16="http://schemas.microsoft.com/office/drawing/2014/main" id="{EC0BBD39-7FA7-46CB-A2EA-C3D8219B45E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29" name="Text Box 16">
          <a:extLst>
            <a:ext uri="{FF2B5EF4-FFF2-40B4-BE49-F238E27FC236}">
              <a16:creationId xmlns:a16="http://schemas.microsoft.com/office/drawing/2014/main" id="{5A93A0D5-560C-483E-8167-E1FDB52809D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30" name="Text Box 17">
          <a:extLst>
            <a:ext uri="{FF2B5EF4-FFF2-40B4-BE49-F238E27FC236}">
              <a16:creationId xmlns:a16="http://schemas.microsoft.com/office/drawing/2014/main" id="{B729DAB0-386B-46C9-85DC-AEF03BAD561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31" name="Text Box 18">
          <a:extLst>
            <a:ext uri="{FF2B5EF4-FFF2-40B4-BE49-F238E27FC236}">
              <a16:creationId xmlns:a16="http://schemas.microsoft.com/office/drawing/2014/main" id="{3EBF989B-E6AA-4C42-8E1C-8C503F275F6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32" name="Text Box 19">
          <a:extLst>
            <a:ext uri="{FF2B5EF4-FFF2-40B4-BE49-F238E27FC236}">
              <a16:creationId xmlns:a16="http://schemas.microsoft.com/office/drawing/2014/main" id="{26FD1E71-DCAC-4ECC-AC9D-DFD38A9BB6F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504825</xdr:rowOff>
    </xdr:from>
    <xdr:ext cx="95250" cy="456743"/>
    <xdr:sp macro="" textlink="">
      <xdr:nvSpPr>
        <xdr:cNvPr id="2333" name="Text Box 15">
          <a:extLst>
            <a:ext uri="{FF2B5EF4-FFF2-40B4-BE49-F238E27FC236}">
              <a16:creationId xmlns:a16="http://schemas.microsoft.com/office/drawing/2014/main" id="{E60E2002-F252-4DFA-BF18-70DAA4693AA1}"/>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504825</xdr:rowOff>
    </xdr:from>
    <xdr:ext cx="95250" cy="442269"/>
    <xdr:sp macro="" textlink="">
      <xdr:nvSpPr>
        <xdr:cNvPr id="2334" name="Text Box 15">
          <a:extLst>
            <a:ext uri="{FF2B5EF4-FFF2-40B4-BE49-F238E27FC236}">
              <a16:creationId xmlns:a16="http://schemas.microsoft.com/office/drawing/2014/main" id="{C7302463-6272-4082-9F1E-31EEAE62FDA2}"/>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504825</xdr:rowOff>
    </xdr:from>
    <xdr:ext cx="95250" cy="442269"/>
    <xdr:sp macro="" textlink="">
      <xdr:nvSpPr>
        <xdr:cNvPr id="2335" name="Text Box 15">
          <a:extLst>
            <a:ext uri="{FF2B5EF4-FFF2-40B4-BE49-F238E27FC236}">
              <a16:creationId xmlns:a16="http://schemas.microsoft.com/office/drawing/2014/main" id="{31773CB2-2784-4D8F-938D-3E3A1CC42E6F}"/>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504825</xdr:rowOff>
    </xdr:from>
    <xdr:ext cx="95250" cy="213632"/>
    <xdr:sp macro="" textlink="">
      <xdr:nvSpPr>
        <xdr:cNvPr id="2336" name="Text Box 15">
          <a:extLst>
            <a:ext uri="{FF2B5EF4-FFF2-40B4-BE49-F238E27FC236}">
              <a16:creationId xmlns:a16="http://schemas.microsoft.com/office/drawing/2014/main" id="{44F248C1-F4EC-49C8-9B80-655C7A2B62B8}"/>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504825</xdr:rowOff>
    </xdr:from>
    <xdr:ext cx="95250" cy="444331"/>
    <xdr:sp macro="" textlink="">
      <xdr:nvSpPr>
        <xdr:cNvPr id="2337" name="Text Box 15">
          <a:extLst>
            <a:ext uri="{FF2B5EF4-FFF2-40B4-BE49-F238E27FC236}">
              <a16:creationId xmlns:a16="http://schemas.microsoft.com/office/drawing/2014/main" id="{A69F8B1D-C968-4C1D-92B5-C740362EE9A6}"/>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504825</xdr:rowOff>
    </xdr:from>
    <xdr:ext cx="95250" cy="213632"/>
    <xdr:sp macro="" textlink="">
      <xdr:nvSpPr>
        <xdr:cNvPr id="2338" name="Text Box 15">
          <a:extLst>
            <a:ext uri="{FF2B5EF4-FFF2-40B4-BE49-F238E27FC236}">
              <a16:creationId xmlns:a16="http://schemas.microsoft.com/office/drawing/2014/main" id="{01C5A903-7C9B-4A93-81B5-F337530B82D2}"/>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39" name="Text Box 16">
          <a:extLst>
            <a:ext uri="{FF2B5EF4-FFF2-40B4-BE49-F238E27FC236}">
              <a16:creationId xmlns:a16="http://schemas.microsoft.com/office/drawing/2014/main" id="{7E7E1CDB-5805-4752-9058-E50B8574B8A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40" name="Text Box 17">
          <a:extLst>
            <a:ext uri="{FF2B5EF4-FFF2-40B4-BE49-F238E27FC236}">
              <a16:creationId xmlns:a16="http://schemas.microsoft.com/office/drawing/2014/main" id="{9A8CA10C-58FA-4F31-A3B7-990784555EC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41" name="Text Box 18">
          <a:extLst>
            <a:ext uri="{FF2B5EF4-FFF2-40B4-BE49-F238E27FC236}">
              <a16:creationId xmlns:a16="http://schemas.microsoft.com/office/drawing/2014/main" id="{C3AAA1EB-1194-4803-A3A4-B2AC104E7D3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42" name="Text Box 19">
          <a:extLst>
            <a:ext uri="{FF2B5EF4-FFF2-40B4-BE49-F238E27FC236}">
              <a16:creationId xmlns:a16="http://schemas.microsoft.com/office/drawing/2014/main" id="{D5286DDB-6B14-402F-A734-7526D41D77A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43" name="Text Box 16">
          <a:extLst>
            <a:ext uri="{FF2B5EF4-FFF2-40B4-BE49-F238E27FC236}">
              <a16:creationId xmlns:a16="http://schemas.microsoft.com/office/drawing/2014/main" id="{DEE49915-5E5B-478E-A3AA-8DD2BE42498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44" name="Text Box 17">
          <a:extLst>
            <a:ext uri="{FF2B5EF4-FFF2-40B4-BE49-F238E27FC236}">
              <a16:creationId xmlns:a16="http://schemas.microsoft.com/office/drawing/2014/main" id="{399FF103-215D-4F7F-8819-7FB61843324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45" name="Text Box 18">
          <a:extLst>
            <a:ext uri="{FF2B5EF4-FFF2-40B4-BE49-F238E27FC236}">
              <a16:creationId xmlns:a16="http://schemas.microsoft.com/office/drawing/2014/main" id="{055161E2-E87E-4E86-BA61-ACEE56DCF7A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46" name="Text Box 19">
          <a:extLst>
            <a:ext uri="{FF2B5EF4-FFF2-40B4-BE49-F238E27FC236}">
              <a16:creationId xmlns:a16="http://schemas.microsoft.com/office/drawing/2014/main" id="{1CF636C9-9758-443E-BCD9-0ED0A41951D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2347" name="Text Box 16">
          <a:extLst>
            <a:ext uri="{FF2B5EF4-FFF2-40B4-BE49-F238E27FC236}">
              <a16:creationId xmlns:a16="http://schemas.microsoft.com/office/drawing/2014/main" id="{3F7F5888-0D04-4351-91CA-7DA617CB4E27}"/>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2348" name="Text Box 17">
          <a:extLst>
            <a:ext uri="{FF2B5EF4-FFF2-40B4-BE49-F238E27FC236}">
              <a16:creationId xmlns:a16="http://schemas.microsoft.com/office/drawing/2014/main" id="{29901CBD-826A-4D63-8D5B-FCAEED250C7B}"/>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2349" name="Text Box 18">
          <a:extLst>
            <a:ext uri="{FF2B5EF4-FFF2-40B4-BE49-F238E27FC236}">
              <a16:creationId xmlns:a16="http://schemas.microsoft.com/office/drawing/2014/main" id="{A7B45203-D308-44A4-984A-EF965420BE61}"/>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2350" name="Text Box 19">
          <a:extLst>
            <a:ext uri="{FF2B5EF4-FFF2-40B4-BE49-F238E27FC236}">
              <a16:creationId xmlns:a16="http://schemas.microsoft.com/office/drawing/2014/main" id="{27DD336D-3F9F-4897-A03E-2F8279CDAFD1}"/>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24</xdr:row>
      <xdr:rowOff>504825</xdr:rowOff>
    </xdr:from>
    <xdr:ext cx="95250" cy="444014"/>
    <xdr:sp macro="" textlink="">
      <xdr:nvSpPr>
        <xdr:cNvPr id="2351" name="Text Box 15">
          <a:extLst>
            <a:ext uri="{FF2B5EF4-FFF2-40B4-BE49-F238E27FC236}">
              <a16:creationId xmlns:a16="http://schemas.microsoft.com/office/drawing/2014/main" id="{0115DD81-CB7D-4D25-92D1-8BFF7FBF7AE3}"/>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52" name="Text Box 16">
          <a:extLst>
            <a:ext uri="{FF2B5EF4-FFF2-40B4-BE49-F238E27FC236}">
              <a16:creationId xmlns:a16="http://schemas.microsoft.com/office/drawing/2014/main" id="{CFB688D4-D70B-46EC-BC46-E2E1AF14036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53" name="Text Box 17">
          <a:extLst>
            <a:ext uri="{FF2B5EF4-FFF2-40B4-BE49-F238E27FC236}">
              <a16:creationId xmlns:a16="http://schemas.microsoft.com/office/drawing/2014/main" id="{175354CF-AE5F-4F78-A81A-91BF0BDBF22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54" name="Text Box 18">
          <a:extLst>
            <a:ext uri="{FF2B5EF4-FFF2-40B4-BE49-F238E27FC236}">
              <a16:creationId xmlns:a16="http://schemas.microsoft.com/office/drawing/2014/main" id="{EEA97C70-AC39-4FD8-BC1C-4A3FE7F11AA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55" name="Text Box 19">
          <a:extLst>
            <a:ext uri="{FF2B5EF4-FFF2-40B4-BE49-F238E27FC236}">
              <a16:creationId xmlns:a16="http://schemas.microsoft.com/office/drawing/2014/main" id="{FD3469A3-D855-4C2F-8929-538B6285A7B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24</xdr:row>
      <xdr:rowOff>504825</xdr:rowOff>
    </xdr:from>
    <xdr:ext cx="95250" cy="442269"/>
    <xdr:sp macro="" textlink="">
      <xdr:nvSpPr>
        <xdr:cNvPr id="2356" name="Text Box 15">
          <a:extLst>
            <a:ext uri="{FF2B5EF4-FFF2-40B4-BE49-F238E27FC236}">
              <a16:creationId xmlns:a16="http://schemas.microsoft.com/office/drawing/2014/main" id="{D773350C-2A2A-4357-9C48-BC37AC5FE0F5}"/>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57" name="Text Box 16">
          <a:extLst>
            <a:ext uri="{FF2B5EF4-FFF2-40B4-BE49-F238E27FC236}">
              <a16:creationId xmlns:a16="http://schemas.microsoft.com/office/drawing/2014/main" id="{30F42E8D-DFB3-465C-9772-5485FA6F8B0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58" name="Text Box 17">
          <a:extLst>
            <a:ext uri="{FF2B5EF4-FFF2-40B4-BE49-F238E27FC236}">
              <a16:creationId xmlns:a16="http://schemas.microsoft.com/office/drawing/2014/main" id="{C5887CE5-52AE-4CA8-8A09-95992D6C4A8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59" name="Text Box 18">
          <a:extLst>
            <a:ext uri="{FF2B5EF4-FFF2-40B4-BE49-F238E27FC236}">
              <a16:creationId xmlns:a16="http://schemas.microsoft.com/office/drawing/2014/main" id="{618C297D-3436-46C9-AA37-D100A54E7F5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60" name="Text Box 16">
          <a:extLst>
            <a:ext uri="{FF2B5EF4-FFF2-40B4-BE49-F238E27FC236}">
              <a16:creationId xmlns:a16="http://schemas.microsoft.com/office/drawing/2014/main" id="{CC388596-BA75-47A9-B47A-9FC761BF72A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61" name="Text Box 17">
          <a:extLst>
            <a:ext uri="{FF2B5EF4-FFF2-40B4-BE49-F238E27FC236}">
              <a16:creationId xmlns:a16="http://schemas.microsoft.com/office/drawing/2014/main" id="{80328C89-F919-42EE-ACCC-F7457E88704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62" name="Text Box 18">
          <a:extLst>
            <a:ext uri="{FF2B5EF4-FFF2-40B4-BE49-F238E27FC236}">
              <a16:creationId xmlns:a16="http://schemas.microsoft.com/office/drawing/2014/main" id="{9B1F2124-F180-44FA-AA3F-41B13DC7D91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63" name="Text Box 19">
          <a:extLst>
            <a:ext uri="{FF2B5EF4-FFF2-40B4-BE49-F238E27FC236}">
              <a16:creationId xmlns:a16="http://schemas.microsoft.com/office/drawing/2014/main" id="{C898B742-7FD7-47AF-96BD-7E98FC5D267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64" name="Text Box 16">
          <a:extLst>
            <a:ext uri="{FF2B5EF4-FFF2-40B4-BE49-F238E27FC236}">
              <a16:creationId xmlns:a16="http://schemas.microsoft.com/office/drawing/2014/main" id="{0C9EF1F3-4BB9-4A79-9ECC-E44ED8C3E43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65" name="Text Box 17">
          <a:extLst>
            <a:ext uri="{FF2B5EF4-FFF2-40B4-BE49-F238E27FC236}">
              <a16:creationId xmlns:a16="http://schemas.microsoft.com/office/drawing/2014/main" id="{26EC42D1-D1F7-42B9-B4D5-6D843BF8F29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66" name="Text Box 18">
          <a:extLst>
            <a:ext uri="{FF2B5EF4-FFF2-40B4-BE49-F238E27FC236}">
              <a16:creationId xmlns:a16="http://schemas.microsoft.com/office/drawing/2014/main" id="{53D2419F-CAB2-4E30-8318-BAE5F951732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26</xdr:row>
      <xdr:rowOff>170392</xdr:rowOff>
    </xdr:from>
    <xdr:ext cx="95250" cy="213632"/>
    <xdr:sp macro="" textlink="">
      <xdr:nvSpPr>
        <xdr:cNvPr id="2367" name="Text Box 15">
          <a:extLst>
            <a:ext uri="{FF2B5EF4-FFF2-40B4-BE49-F238E27FC236}">
              <a16:creationId xmlns:a16="http://schemas.microsoft.com/office/drawing/2014/main" id="{0FE5F72F-942C-47D7-A096-94A4363DB278}"/>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68" name="Text Box 16">
          <a:extLst>
            <a:ext uri="{FF2B5EF4-FFF2-40B4-BE49-F238E27FC236}">
              <a16:creationId xmlns:a16="http://schemas.microsoft.com/office/drawing/2014/main" id="{5AAD82C1-73D9-4CC2-AD4E-842BA2DA92C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69" name="Text Box 17">
          <a:extLst>
            <a:ext uri="{FF2B5EF4-FFF2-40B4-BE49-F238E27FC236}">
              <a16:creationId xmlns:a16="http://schemas.microsoft.com/office/drawing/2014/main" id="{86C29675-26FB-45EB-B63D-8647D0D30FD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70" name="Text Box 18">
          <a:extLst>
            <a:ext uri="{FF2B5EF4-FFF2-40B4-BE49-F238E27FC236}">
              <a16:creationId xmlns:a16="http://schemas.microsoft.com/office/drawing/2014/main" id="{1C4FF183-3C31-4BE0-905D-FF17AE5F2F3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71" name="Text Box 19">
          <a:extLst>
            <a:ext uri="{FF2B5EF4-FFF2-40B4-BE49-F238E27FC236}">
              <a16:creationId xmlns:a16="http://schemas.microsoft.com/office/drawing/2014/main" id="{717FBAA9-09A6-4471-B1AC-5544DA3B95F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72" name="Text Box 16">
          <a:extLst>
            <a:ext uri="{FF2B5EF4-FFF2-40B4-BE49-F238E27FC236}">
              <a16:creationId xmlns:a16="http://schemas.microsoft.com/office/drawing/2014/main" id="{553DE6A5-E93B-4CC5-8742-B6178D76FC4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73" name="Text Box 17">
          <a:extLst>
            <a:ext uri="{FF2B5EF4-FFF2-40B4-BE49-F238E27FC236}">
              <a16:creationId xmlns:a16="http://schemas.microsoft.com/office/drawing/2014/main" id="{6702548E-5998-4AAC-858A-103598A40B8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74" name="Text Box 18">
          <a:extLst>
            <a:ext uri="{FF2B5EF4-FFF2-40B4-BE49-F238E27FC236}">
              <a16:creationId xmlns:a16="http://schemas.microsoft.com/office/drawing/2014/main" id="{17F6BE8A-8A40-40A9-B47F-78CED2BF134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75" name="Text Box 19">
          <a:extLst>
            <a:ext uri="{FF2B5EF4-FFF2-40B4-BE49-F238E27FC236}">
              <a16:creationId xmlns:a16="http://schemas.microsoft.com/office/drawing/2014/main" id="{B1D47953-98CF-45CF-926E-E2117DF6189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23</xdr:row>
      <xdr:rowOff>0</xdr:rowOff>
    </xdr:from>
    <xdr:ext cx="95250" cy="171450"/>
    <xdr:sp macro="" textlink="">
      <xdr:nvSpPr>
        <xdr:cNvPr id="2376" name="Text Box 16">
          <a:extLst>
            <a:ext uri="{FF2B5EF4-FFF2-40B4-BE49-F238E27FC236}">
              <a16:creationId xmlns:a16="http://schemas.microsoft.com/office/drawing/2014/main" id="{F1760B68-B09A-477B-85A9-5242F9FC6FE2}"/>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23</xdr:row>
      <xdr:rowOff>0</xdr:rowOff>
    </xdr:from>
    <xdr:ext cx="95250" cy="171450"/>
    <xdr:sp macro="" textlink="">
      <xdr:nvSpPr>
        <xdr:cNvPr id="2377" name="Text Box 17">
          <a:extLst>
            <a:ext uri="{FF2B5EF4-FFF2-40B4-BE49-F238E27FC236}">
              <a16:creationId xmlns:a16="http://schemas.microsoft.com/office/drawing/2014/main" id="{48C65881-C045-4E6D-8986-01180ECAA1C4}"/>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23</xdr:row>
      <xdr:rowOff>0</xdr:rowOff>
    </xdr:from>
    <xdr:ext cx="95250" cy="171450"/>
    <xdr:sp macro="" textlink="">
      <xdr:nvSpPr>
        <xdr:cNvPr id="2378" name="Text Box 18">
          <a:extLst>
            <a:ext uri="{FF2B5EF4-FFF2-40B4-BE49-F238E27FC236}">
              <a16:creationId xmlns:a16="http://schemas.microsoft.com/office/drawing/2014/main" id="{4449A35D-4DFF-4A1F-9494-4A24DA714AAD}"/>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23</xdr:row>
      <xdr:rowOff>0</xdr:rowOff>
    </xdr:from>
    <xdr:ext cx="95250" cy="171450"/>
    <xdr:sp macro="" textlink="">
      <xdr:nvSpPr>
        <xdr:cNvPr id="2379" name="Text Box 19">
          <a:extLst>
            <a:ext uri="{FF2B5EF4-FFF2-40B4-BE49-F238E27FC236}">
              <a16:creationId xmlns:a16="http://schemas.microsoft.com/office/drawing/2014/main" id="{ED4301E1-BB26-4DE2-95EE-C9F353DB9775}"/>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24</xdr:row>
      <xdr:rowOff>504825</xdr:rowOff>
    </xdr:from>
    <xdr:ext cx="95250" cy="444014"/>
    <xdr:sp macro="" textlink="">
      <xdr:nvSpPr>
        <xdr:cNvPr id="2380" name="Text Box 15">
          <a:extLst>
            <a:ext uri="{FF2B5EF4-FFF2-40B4-BE49-F238E27FC236}">
              <a16:creationId xmlns:a16="http://schemas.microsoft.com/office/drawing/2014/main" id="{41C23B6E-5713-459D-A300-ECC6C74F2945}"/>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81" name="Text Box 16">
          <a:extLst>
            <a:ext uri="{FF2B5EF4-FFF2-40B4-BE49-F238E27FC236}">
              <a16:creationId xmlns:a16="http://schemas.microsoft.com/office/drawing/2014/main" id="{1BA4E24E-7073-4DE0-B382-31A314AF1C6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82" name="Text Box 17">
          <a:extLst>
            <a:ext uri="{FF2B5EF4-FFF2-40B4-BE49-F238E27FC236}">
              <a16:creationId xmlns:a16="http://schemas.microsoft.com/office/drawing/2014/main" id="{01258DC1-8922-4771-8B67-3178CF83318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83" name="Text Box 18">
          <a:extLst>
            <a:ext uri="{FF2B5EF4-FFF2-40B4-BE49-F238E27FC236}">
              <a16:creationId xmlns:a16="http://schemas.microsoft.com/office/drawing/2014/main" id="{561B8912-17F6-4C23-AAA7-F0BD6C106FE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84" name="Text Box 19">
          <a:extLst>
            <a:ext uri="{FF2B5EF4-FFF2-40B4-BE49-F238E27FC236}">
              <a16:creationId xmlns:a16="http://schemas.microsoft.com/office/drawing/2014/main" id="{DB291158-0C90-47B7-A3A7-A0E26CC9E81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85" name="Text Box 16">
          <a:extLst>
            <a:ext uri="{FF2B5EF4-FFF2-40B4-BE49-F238E27FC236}">
              <a16:creationId xmlns:a16="http://schemas.microsoft.com/office/drawing/2014/main" id="{DB1DEE4E-CCA5-4D45-9A95-86476DB3DCD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86" name="Text Box 17">
          <a:extLst>
            <a:ext uri="{FF2B5EF4-FFF2-40B4-BE49-F238E27FC236}">
              <a16:creationId xmlns:a16="http://schemas.microsoft.com/office/drawing/2014/main" id="{52DE060D-68B7-4245-B7B3-AEEF96F77D7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26</xdr:row>
      <xdr:rowOff>15875</xdr:rowOff>
    </xdr:from>
    <xdr:ext cx="95250" cy="171450"/>
    <xdr:sp macro="" textlink="">
      <xdr:nvSpPr>
        <xdr:cNvPr id="2387" name="Text Box 18">
          <a:extLst>
            <a:ext uri="{FF2B5EF4-FFF2-40B4-BE49-F238E27FC236}">
              <a16:creationId xmlns:a16="http://schemas.microsoft.com/office/drawing/2014/main" id="{9B5209EB-F18A-45F8-BE99-ACF760458762}"/>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88" name="Text Box 16">
          <a:extLst>
            <a:ext uri="{FF2B5EF4-FFF2-40B4-BE49-F238E27FC236}">
              <a16:creationId xmlns:a16="http://schemas.microsoft.com/office/drawing/2014/main" id="{F917C15F-F7C9-4B8D-8A5B-8E3EB663ABF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89" name="Text Box 17">
          <a:extLst>
            <a:ext uri="{FF2B5EF4-FFF2-40B4-BE49-F238E27FC236}">
              <a16:creationId xmlns:a16="http://schemas.microsoft.com/office/drawing/2014/main" id="{6F4107DA-211A-42A5-BD9B-DAA20C775FB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90" name="Text Box 18">
          <a:extLst>
            <a:ext uri="{FF2B5EF4-FFF2-40B4-BE49-F238E27FC236}">
              <a16:creationId xmlns:a16="http://schemas.microsoft.com/office/drawing/2014/main" id="{EB385E68-1DFC-4180-9769-6A73DC91431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91" name="Text Box 19">
          <a:extLst>
            <a:ext uri="{FF2B5EF4-FFF2-40B4-BE49-F238E27FC236}">
              <a16:creationId xmlns:a16="http://schemas.microsoft.com/office/drawing/2014/main" id="{08023D75-0436-4E74-B55A-39FEBD87869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92" name="Text Box 16">
          <a:extLst>
            <a:ext uri="{FF2B5EF4-FFF2-40B4-BE49-F238E27FC236}">
              <a16:creationId xmlns:a16="http://schemas.microsoft.com/office/drawing/2014/main" id="{9C43E67E-399C-4E8F-A648-7707F816BEF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26</xdr:row>
      <xdr:rowOff>170392</xdr:rowOff>
    </xdr:from>
    <xdr:ext cx="95250" cy="213632"/>
    <xdr:sp macro="" textlink="">
      <xdr:nvSpPr>
        <xdr:cNvPr id="2393" name="Text Box 15">
          <a:extLst>
            <a:ext uri="{FF2B5EF4-FFF2-40B4-BE49-F238E27FC236}">
              <a16:creationId xmlns:a16="http://schemas.microsoft.com/office/drawing/2014/main" id="{2D359EF0-1B51-4133-8C22-F0E7575F4C38}"/>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504825</xdr:rowOff>
    </xdr:from>
    <xdr:ext cx="95250" cy="448496"/>
    <xdr:sp macro="" textlink="">
      <xdr:nvSpPr>
        <xdr:cNvPr id="2394" name="Text Box 15">
          <a:extLst>
            <a:ext uri="{FF2B5EF4-FFF2-40B4-BE49-F238E27FC236}">
              <a16:creationId xmlns:a16="http://schemas.microsoft.com/office/drawing/2014/main" id="{4EE380D2-570E-47F2-AFEA-36A80AB066D7}"/>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504825</xdr:rowOff>
    </xdr:from>
    <xdr:ext cx="95250" cy="442269"/>
    <xdr:sp macro="" textlink="">
      <xdr:nvSpPr>
        <xdr:cNvPr id="2395" name="Text Box 15">
          <a:extLst>
            <a:ext uri="{FF2B5EF4-FFF2-40B4-BE49-F238E27FC236}">
              <a16:creationId xmlns:a16="http://schemas.microsoft.com/office/drawing/2014/main" id="{CEA17625-500A-4D20-91EB-A551A12636ED}"/>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504825</xdr:rowOff>
    </xdr:from>
    <xdr:ext cx="95250" cy="442269"/>
    <xdr:sp macro="" textlink="">
      <xdr:nvSpPr>
        <xdr:cNvPr id="2396" name="Text Box 15">
          <a:extLst>
            <a:ext uri="{FF2B5EF4-FFF2-40B4-BE49-F238E27FC236}">
              <a16:creationId xmlns:a16="http://schemas.microsoft.com/office/drawing/2014/main" id="{DAB42BA6-3AC0-4E5E-ABCA-56DE9BD82860}"/>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504825</xdr:rowOff>
    </xdr:from>
    <xdr:ext cx="95250" cy="213632"/>
    <xdr:sp macro="" textlink="">
      <xdr:nvSpPr>
        <xdr:cNvPr id="2397" name="Text Box 15">
          <a:extLst>
            <a:ext uri="{FF2B5EF4-FFF2-40B4-BE49-F238E27FC236}">
              <a16:creationId xmlns:a16="http://schemas.microsoft.com/office/drawing/2014/main" id="{3FFD8709-6F5D-4C3D-BD11-10A3E9CD4C6D}"/>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504825</xdr:rowOff>
    </xdr:from>
    <xdr:ext cx="95250" cy="444331"/>
    <xdr:sp macro="" textlink="">
      <xdr:nvSpPr>
        <xdr:cNvPr id="2398" name="Text Box 15">
          <a:extLst>
            <a:ext uri="{FF2B5EF4-FFF2-40B4-BE49-F238E27FC236}">
              <a16:creationId xmlns:a16="http://schemas.microsoft.com/office/drawing/2014/main" id="{B964FACF-2F0B-4291-B0A6-2C81014A51FC}"/>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26</xdr:row>
      <xdr:rowOff>170392</xdr:rowOff>
    </xdr:from>
    <xdr:ext cx="95250" cy="213632"/>
    <xdr:sp macro="" textlink="">
      <xdr:nvSpPr>
        <xdr:cNvPr id="2399" name="Text Box 15">
          <a:extLst>
            <a:ext uri="{FF2B5EF4-FFF2-40B4-BE49-F238E27FC236}">
              <a16:creationId xmlns:a16="http://schemas.microsoft.com/office/drawing/2014/main" id="{9EADE018-BA5B-4AFE-9DA4-1560007DCDB7}"/>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00" name="Text Box 16">
          <a:extLst>
            <a:ext uri="{FF2B5EF4-FFF2-40B4-BE49-F238E27FC236}">
              <a16:creationId xmlns:a16="http://schemas.microsoft.com/office/drawing/2014/main" id="{856CE4F2-02B2-4698-9470-AEBD4101B44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01" name="Text Box 17">
          <a:extLst>
            <a:ext uri="{FF2B5EF4-FFF2-40B4-BE49-F238E27FC236}">
              <a16:creationId xmlns:a16="http://schemas.microsoft.com/office/drawing/2014/main" id="{8E5D5646-86D1-4267-A7D0-790AB647E7A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02" name="Text Box 18">
          <a:extLst>
            <a:ext uri="{FF2B5EF4-FFF2-40B4-BE49-F238E27FC236}">
              <a16:creationId xmlns:a16="http://schemas.microsoft.com/office/drawing/2014/main" id="{43F6B48B-3760-4687-AB6C-8A819BD4CFC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03" name="Text Box 19">
          <a:extLst>
            <a:ext uri="{FF2B5EF4-FFF2-40B4-BE49-F238E27FC236}">
              <a16:creationId xmlns:a16="http://schemas.microsoft.com/office/drawing/2014/main" id="{70D5748A-1040-4421-840B-12F31733AA1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04" name="Text Box 16">
          <a:extLst>
            <a:ext uri="{FF2B5EF4-FFF2-40B4-BE49-F238E27FC236}">
              <a16:creationId xmlns:a16="http://schemas.microsoft.com/office/drawing/2014/main" id="{0F8191EB-9E73-4AE4-95A7-DFED0C239F2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05" name="Text Box 17">
          <a:extLst>
            <a:ext uri="{FF2B5EF4-FFF2-40B4-BE49-F238E27FC236}">
              <a16:creationId xmlns:a16="http://schemas.microsoft.com/office/drawing/2014/main" id="{F43826EC-9F23-4337-9FAB-3D0915C2C69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06" name="Text Box 18">
          <a:extLst>
            <a:ext uri="{FF2B5EF4-FFF2-40B4-BE49-F238E27FC236}">
              <a16:creationId xmlns:a16="http://schemas.microsoft.com/office/drawing/2014/main" id="{3D62663D-AAA6-4E87-9AB1-0DE5A803238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07" name="Text Box 19">
          <a:extLst>
            <a:ext uri="{FF2B5EF4-FFF2-40B4-BE49-F238E27FC236}">
              <a16:creationId xmlns:a16="http://schemas.microsoft.com/office/drawing/2014/main" id="{32AC2C35-036C-41CF-8419-366920962E5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30</xdr:row>
      <xdr:rowOff>0</xdr:rowOff>
    </xdr:from>
    <xdr:ext cx="95250" cy="171450"/>
    <xdr:sp macro="" textlink="">
      <xdr:nvSpPr>
        <xdr:cNvPr id="2408" name="Text Box 16">
          <a:extLst>
            <a:ext uri="{FF2B5EF4-FFF2-40B4-BE49-F238E27FC236}">
              <a16:creationId xmlns:a16="http://schemas.microsoft.com/office/drawing/2014/main" id="{D41D3ABA-740C-4578-89B4-01055C969476}"/>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30</xdr:row>
      <xdr:rowOff>0</xdr:rowOff>
    </xdr:from>
    <xdr:ext cx="95250" cy="171450"/>
    <xdr:sp macro="" textlink="">
      <xdr:nvSpPr>
        <xdr:cNvPr id="2409" name="Text Box 17">
          <a:extLst>
            <a:ext uri="{FF2B5EF4-FFF2-40B4-BE49-F238E27FC236}">
              <a16:creationId xmlns:a16="http://schemas.microsoft.com/office/drawing/2014/main" id="{1580A92D-7029-4C55-953E-751A3FB6B7BF}"/>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30</xdr:row>
      <xdr:rowOff>0</xdr:rowOff>
    </xdr:from>
    <xdr:ext cx="95250" cy="171450"/>
    <xdr:sp macro="" textlink="">
      <xdr:nvSpPr>
        <xdr:cNvPr id="2410" name="Text Box 18">
          <a:extLst>
            <a:ext uri="{FF2B5EF4-FFF2-40B4-BE49-F238E27FC236}">
              <a16:creationId xmlns:a16="http://schemas.microsoft.com/office/drawing/2014/main" id="{0F26CC78-5134-4124-84CF-B99489898F66}"/>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30</xdr:row>
      <xdr:rowOff>0</xdr:rowOff>
    </xdr:from>
    <xdr:ext cx="95250" cy="171450"/>
    <xdr:sp macro="" textlink="">
      <xdr:nvSpPr>
        <xdr:cNvPr id="2411" name="Text Box 19">
          <a:extLst>
            <a:ext uri="{FF2B5EF4-FFF2-40B4-BE49-F238E27FC236}">
              <a16:creationId xmlns:a16="http://schemas.microsoft.com/office/drawing/2014/main" id="{BD2B843D-7296-49C2-A940-2E11546CB0CD}"/>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28</xdr:row>
      <xdr:rowOff>504825</xdr:rowOff>
    </xdr:from>
    <xdr:ext cx="95250" cy="444014"/>
    <xdr:sp macro="" textlink="">
      <xdr:nvSpPr>
        <xdr:cNvPr id="2412" name="Text Box 15">
          <a:extLst>
            <a:ext uri="{FF2B5EF4-FFF2-40B4-BE49-F238E27FC236}">
              <a16:creationId xmlns:a16="http://schemas.microsoft.com/office/drawing/2014/main" id="{14B031DC-2F86-4731-89CE-F169F40F5CD3}"/>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13" name="Text Box 16">
          <a:extLst>
            <a:ext uri="{FF2B5EF4-FFF2-40B4-BE49-F238E27FC236}">
              <a16:creationId xmlns:a16="http://schemas.microsoft.com/office/drawing/2014/main" id="{6DEE609D-CCC7-4FC4-8170-8950ABE7A04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14" name="Text Box 17">
          <a:extLst>
            <a:ext uri="{FF2B5EF4-FFF2-40B4-BE49-F238E27FC236}">
              <a16:creationId xmlns:a16="http://schemas.microsoft.com/office/drawing/2014/main" id="{51D7FA59-8FBB-415D-A92F-3FAD90FB3B8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15" name="Text Box 18">
          <a:extLst>
            <a:ext uri="{FF2B5EF4-FFF2-40B4-BE49-F238E27FC236}">
              <a16:creationId xmlns:a16="http://schemas.microsoft.com/office/drawing/2014/main" id="{BFF3833E-5AF4-48BD-9310-728EEAA387D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16" name="Text Box 19">
          <a:extLst>
            <a:ext uri="{FF2B5EF4-FFF2-40B4-BE49-F238E27FC236}">
              <a16:creationId xmlns:a16="http://schemas.microsoft.com/office/drawing/2014/main" id="{77EB61D4-E9F7-4B3B-BF8F-C90857E2DB1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17" name="Text Box 16">
          <a:extLst>
            <a:ext uri="{FF2B5EF4-FFF2-40B4-BE49-F238E27FC236}">
              <a16:creationId xmlns:a16="http://schemas.microsoft.com/office/drawing/2014/main" id="{7342C143-FFD3-4F6D-9CEC-D858230E649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18" name="Text Box 17">
          <a:extLst>
            <a:ext uri="{FF2B5EF4-FFF2-40B4-BE49-F238E27FC236}">
              <a16:creationId xmlns:a16="http://schemas.microsoft.com/office/drawing/2014/main" id="{F7059628-4600-42C2-9723-70D30C35973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19" name="Text Box 18">
          <a:extLst>
            <a:ext uri="{FF2B5EF4-FFF2-40B4-BE49-F238E27FC236}">
              <a16:creationId xmlns:a16="http://schemas.microsoft.com/office/drawing/2014/main" id="{7AF2C1BE-6E9D-43C3-B7E6-447126BA82D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20" name="Text Box 16">
          <a:extLst>
            <a:ext uri="{FF2B5EF4-FFF2-40B4-BE49-F238E27FC236}">
              <a16:creationId xmlns:a16="http://schemas.microsoft.com/office/drawing/2014/main" id="{8434DB14-8968-4B79-9530-C460F94793F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21" name="Text Box 17">
          <a:extLst>
            <a:ext uri="{FF2B5EF4-FFF2-40B4-BE49-F238E27FC236}">
              <a16:creationId xmlns:a16="http://schemas.microsoft.com/office/drawing/2014/main" id="{E6230483-6AAC-4116-AEDB-106EA94E054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22" name="Text Box 18">
          <a:extLst>
            <a:ext uri="{FF2B5EF4-FFF2-40B4-BE49-F238E27FC236}">
              <a16:creationId xmlns:a16="http://schemas.microsoft.com/office/drawing/2014/main" id="{A564BBF4-5518-4A71-89C3-018843C872F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23" name="Text Box 19">
          <a:extLst>
            <a:ext uri="{FF2B5EF4-FFF2-40B4-BE49-F238E27FC236}">
              <a16:creationId xmlns:a16="http://schemas.microsoft.com/office/drawing/2014/main" id="{1325116D-6722-4AE1-AC6C-8ED9B475C94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24" name="Text Box 16">
          <a:extLst>
            <a:ext uri="{FF2B5EF4-FFF2-40B4-BE49-F238E27FC236}">
              <a16:creationId xmlns:a16="http://schemas.microsoft.com/office/drawing/2014/main" id="{1CCCF8FC-3311-45C4-9567-7FDE4BF76D6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25" name="Text Box 17">
          <a:extLst>
            <a:ext uri="{FF2B5EF4-FFF2-40B4-BE49-F238E27FC236}">
              <a16:creationId xmlns:a16="http://schemas.microsoft.com/office/drawing/2014/main" id="{DE9992E5-DDD4-4A00-9AD7-FC6E9875411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26" name="Text Box 18">
          <a:extLst>
            <a:ext uri="{FF2B5EF4-FFF2-40B4-BE49-F238E27FC236}">
              <a16:creationId xmlns:a16="http://schemas.microsoft.com/office/drawing/2014/main" id="{8BF9F18E-A55F-4312-A861-F91CE8DF168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27" name="Text Box 19">
          <a:extLst>
            <a:ext uri="{FF2B5EF4-FFF2-40B4-BE49-F238E27FC236}">
              <a16:creationId xmlns:a16="http://schemas.microsoft.com/office/drawing/2014/main" id="{812DFFE5-2149-4459-8EA8-BE813146E2C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504825</xdr:rowOff>
    </xdr:from>
    <xdr:ext cx="95250" cy="456743"/>
    <xdr:sp macro="" textlink="">
      <xdr:nvSpPr>
        <xdr:cNvPr id="2428" name="Text Box 15">
          <a:extLst>
            <a:ext uri="{FF2B5EF4-FFF2-40B4-BE49-F238E27FC236}">
              <a16:creationId xmlns:a16="http://schemas.microsoft.com/office/drawing/2014/main" id="{AF22FE06-528C-4200-9D0F-E5F47F950EFE}"/>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504825</xdr:rowOff>
    </xdr:from>
    <xdr:ext cx="95250" cy="442269"/>
    <xdr:sp macro="" textlink="">
      <xdr:nvSpPr>
        <xdr:cNvPr id="2429" name="Text Box 15">
          <a:extLst>
            <a:ext uri="{FF2B5EF4-FFF2-40B4-BE49-F238E27FC236}">
              <a16:creationId xmlns:a16="http://schemas.microsoft.com/office/drawing/2014/main" id="{EF75B6C2-AAA6-41AA-B75D-4495DFD3A0A0}"/>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504825</xdr:rowOff>
    </xdr:from>
    <xdr:ext cx="95250" cy="442269"/>
    <xdr:sp macro="" textlink="">
      <xdr:nvSpPr>
        <xdr:cNvPr id="2430" name="Text Box 15">
          <a:extLst>
            <a:ext uri="{FF2B5EF4-FFF2-40B4-BE49-F238E27FC236}">
              <a16:creationId xmlns:a16="http://schemas.microsoft.com/office/drawing/2014/main" id="{BBF84823-F776-4B0A-B755-ED2A11B07FD2}"/>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504825</xdr:rowOff>
    </xdr:from>
    <xdr:ext cx="95250" cy="213632"/>
    <xdr:sp macro="" textlink="">
      <xdr:nvSpPr>
        <xdr:cNvPr id="2431" name="Text Box 15">
          <a:extLst>
            <a:ext uri="{FF2B5EF4-FFF2-40B4-BE49-F238E27FC236}">
              <a16:creationId xmlns:a16="http://schemas.microsoft.com/office/drawing/2014/main" id="{66001E70-822D-4D29-8E43-88E7F740A14B}"/>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504825</xdr:rowOff>
    </xdr:from>
    <xdr:ext cx="95250" cy="444331"/>
    <xdr:sp macro="" textlink="">
      <xdr:nvSpPr>
        <xdr:cNvPr id="2432" name="Text Box 15">
          <a:extLst>
            <a:ext uri="{FF2B5EF4-FFF2-40B4-BE49-F238E27FC236}">
              <a16:creationId xmlns:a16="http://schemas.microsoft.com/office/drawing/2014/main" id="{CD2CF708-C09F-422A-80E2-38144D50DA1C}"/>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504825</xdr:rowOff>
    </xdr:from>
    <xdr:ext cx="95250" cy="213632"/>
    <xdr:sp macro="" textlink="">
      <xdr:nvSpPr>
        <xdr:cNvPr id="2433" name="Text Box 15">
          <a:extLst>
            <a:ext uri="{FF2B5EF4-FFF2-40B4-BE49-F238E27FC236}">
              <a16:creationId xmlns:a16="http://schemas.microsoft.com/office/drawing/2014/main" id="{147226A2-E95A-46BC-BAEA-4ADB335FC7B6}"/>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34" name="Text Box 16">
          <a:extLst>
            <a:ext uri="{FF2B5EF4-FFF2-40B4-BE49-F238E27FC236}">
              <a16:creationId xmlns:a16="http://schemas.microsoft.com/office/drawing/2014/main" id="{7C0F592F-5F0C-41B0-A78B-166BA43F843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35" name="Text Box 17">
          <a:extLst>
            <a:ext uri="{FF2B5EF4-FFF2-40B4-BE49-F238E27FC236}">
              <a16:creationId xmlns:a16="http://schemas.microsoft.com/office/drawing/2014/main" id="{C0992608-06F5-494C-A90F-D44B59948D6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36" name="Text Box 18">
          <a:extLst>
            <a:ext uri="{FF2B5EF4-FFF2-40B4-BE49-F238E27FC236}">
              <a16:creationId xmlns:a16="http://schemas.microsoft.com/office/drawing/2014/main" id="{6BCAEE7C-7F5E-4327-B285-49DD17DA520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37" name="Text Box 19">
          <a:extLst>
            <a:ext uri="{FF2B5EF4-FFF2-40B4-BE49-F238E27FC236}">
              <a16:creationId xmlns:a16="http://schemas.microsoft.com/office/drawing/2014/main" id="{51E7A403-310D-4DEA-9EC1-F7DBF2E4610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38" name="Text Box 16">
          <a:extLst>
            <a:ext uri="{FF2B5EF4-FFF2-40B4-BE49-F238E27FC236}">
              <a16:creationId xmlns:a16="http://schemas.microsoft.com/office/drawing/2014/main" id="{18F717D6-23C1-45F9-8321-D2684BF5672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39" name="Text Box 17">
          <a:extLst>
            <a:ext uri="{FF2B5EF4-FFF2-40B4-BE49-F238E27FC236}">
              <a16:creationId xmlns:a16="http://schemas.microsoft.com/office/drawing/2014/main" id="{85E4125D-BBDE-42A1-8077-10E8D69D80F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40" name="Text Box 18">
          <a:extLst>
            <a:ext uri="{FF2B5EF4-FFF2-40B4-BE49-F238E27FC236}">
              <a16:creationId xmlns:a16="http://schemas.microsoft.com/office/drawing/2014/main" id="{836C9DB2-5E88-4C38-A85B-85E95586E88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41" name="Text Box 19">
          <a:extLst>
            <a:ext uri="{FF2B5EF4-FFF2-40B4-BE49-F238E27FC236}">
              <a16:creationId xmlns:a16="http://schemas.microsoft.com/office/drawing/2014/main" id="{1AB1B282-F35E-400F-8E43-4738239609B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30</xdr:row>
      <xdr:rowOff>0</xdr:rowOff>
    </xdr:from>
    <xdr:ext cx="95250" cy="171450"/>
    <xdr:sp macro="" textlink="">
      <xdr:nvSpPr>
        <xdr:cNvPr id="2442" name="Text Box 16">
          <a:extLst>
            <a:ext uri="{FF2B5EF4-FFF2-40B4-BE49-F238E27FC236}">
              <a16:creationId xmlns:a16="http://schemas.microsoft.com/office/drawing/2014/main" id="{9FEC8522-08D6-47D3-9042-E733F65C934C}"/>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30</xdr:row>
      <xdr:rowOff>0</xdr:rowOff>
    </xdr:from>
    <xdr:ext cx="95250" cy="171450"/>
    <xdr:sp macro="" textlink="">
      <xdr:nvSpPr>
        <xdr:cNvPr id="2443" name="Text Box 17">
          <a:extLst>
            <a:ext uri="{FF2B5EF4-FFF2-40B4-BE49-F238E27FC236}">
              <a16:creationId xmlns:a16="http://schemas.microsoft.com/office/drawing/2014/main" id="{B72DA6C9-564B-454A-A520-BA0C32B69825}"/>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30</xdr:row>
      <xdr:rowOff>0</xdr:rowOff>
    </xdr:from>
    <xdr:ext cx="95250" cy="171450"/>
    <xdr:sp macro="" textlink="">
      <xdr:nvSpPr>
        <xdr:cNvPr id="2444" name="Text Box 18">
          <a:extLst>
            <a:ext uri="{FF2B5EF4-FFF2-40B4-BE49-F238E27FC236}">
              <a16:creationId xmlns:a16="http://schemas.microsoft.com/office/drawing/2014/main" id="{C97729F1-DC53-464E-B76F-7482D9B1DBE2}"/>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30</xdr:row>
      <xdr:rowOff>0</xdr:rowOff>
    </xdr:from>
    <xdr:ext cx="95250" cy="171450"/>
    <xdr:sp macro="" textlink="">
      <xdr:nvSpPr>
        <xdr:cNvPr id="2445" name="Text Box 19">
          <a:extLst>
            <a:ext uri="{FF2B5EF4-FFF2-40B4-BE49-F238E27FC236}">
              <a16:creationId xmlns:a16="http://schemas.microsoft.com/office/drawing/2014/main" id="{8B2789FF-BFF0-4298-8EDD-6C93E539C32E}"/>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28</xdr:row>
      <xdr:rowOff>504825</xdr:rowOff>
    </xdr:from>
    <xdr:ext cx="95250" cy="444014"/>
    <xdr:sp macro="" textlink="">
      <xdr:nvSpPr>
        <xdr:cNvPr id="2446" name="Text Box 15">
          <a:extLst>
            <a:ext uri="{FF2B5EF4-FFF2-40B4-BE49-F238E27FC236}">
              <a16:creationId xmlns:a16="http://schemas.microsoft.com/office/drawing/2014/main" id="{4FD600DD-194B-4EB4-93CC-D209F0112A62}"/>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47" name="Text Box 16">
          <a:extLst>
            <a:ext uri="{FF2B5EF4-FFF2-40B4-BE49-F238E27FC236}">
              <a16:creationId xmlns:a16="http://schemas.microsoft.com/office/drawing/2014/main" id="{3AB6DE8F-77ED-4EB2-9036-6272613C78C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48" name="Text Box 17">
          <a:extLst>
            <a:ext uri="{FF2B5EF4-FFF2-40B4-BE49-F238E27FC236}">
              <a16:creationId xmlns:a16="http://schemas.microsoft.com/office/drawing/2014/main" id="{2AAA9FD4-7A67-411E-9723-AFFB00C57FD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49" name="Text Box 18">
          <a:extLst>
            <a:ext uri="{FF2B5EF4-FFF2-40B4-BE49-F238E27FC236}">
              <a16:creationId xmlns:a16="http://schemas.microsoft.com/office/drawing/2014/main" id="{947723FB-10DC-49B2-8524-00B1740CDFD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50" name="Text Box 19">
          <a:extLst>
            <a:ext uri="{FF2B5EF4-FFF2-40B4-BE49-F238E27FC236}">
              <a16:creationId xmlns:a16="http://schemas.microsoft.com/office/drawing/2014/main" id="{C631B1E6-F207-4A2E-9C56-E0B45707606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28</xdr:row>
      <xdr:rowOff>504825</xdr:rowOff>
    </xdr:from>
    <xdr:ext cx="95250" cy="442269"/>
    <xdr:sp macro="" textlink="">
      <xdr:nvSpPr>
        <xdr:cNvPr id="2451" name="Text Box 15">
          <a:extLst>
            <a:ext uri="{FF2B5EF4-FFF2-40B4-BE49-F238E27FC236}">
              <a16:creationId xmlns:a16="http://schemas.microsoft.com/office/drawing/2014/main" id="{E56BC250-E521-427F-844B-E1F0F338225E}"/>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52" name="Text Box 16">
          <a:extLst>
            <a:ext uri="{FF2B5EF4-FFF2-40B4-BE49-F238E27FC236}">
              <a16:creationId xmlns:a16="http://schemas.microsoft.com/office/drawing/2014/main" id="{3033EFF0-8382-4AAE-B3FE-2823DB81A00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53" name="Text Box 17">
          <a:extLst>
            <a:ext uri="{FF2B5EF4-FFF2-40B4-BE49-F238E27FC236}">
              <a16:creationId xmlns:a16="http://schemas.microsoft.com/office/drawing/2014/main" id="{88FCE368-F1A2-4E5C-868B-F908C0FD56B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54" name="Text Box 18">
          <a:extLst>
            <a:ext uri="{FF2B5EF4-FFF2-40B4-BE49-F238E27FC236}">
              <a16:creationId xmlns:a16="http://schemas.microsoft.com/office/drawing/2014/main" id="{522328DB-0635-4D21-A44A-89DC4F71A4B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55" name="Text Box 16">
          <a:extLst>
            <a:ext uri="{FF2B5EF4-FFF2-40B4-BE49-F238E27FC236}">
              <a16:creationId xmlns:a16="http://schemas.microsoft.com/office/drawing/2014/main" id="{BCEDBD44-9819-4CD1-9559-BB77937DCE7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56" name="Text Box 17">
          <a:extLst>
            <a:ext uri="{FF2B5EF4-FFF2-40B4-BE49-F238E27FC236}">
              <a16:creationId xmlns:a16="http://schemas.microsoft.com/office/drawing/2014/main" id="{59F824D6-E0E7-4745-87D9-5878C1E8276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57" name="Text Box 18">
          <a:extLst>
            <a:ext uri="{FF2B5EF4-FFF2-40B4-BE49-F238E27FC236}">
              <a16:creationId xmlns:a16="http://schemas.microsoft.com/office/drawing/2014/main" id="{184E5C8B-CE7E-4C89-ACDE-5A42D907E0A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58" name="Text Box 19">
          <a:extLst>
            <a:ext uri="{FF2B5EF4-FFF2-40B4-BE49-F238E27FC236}">
              <a16:creationId xmlns:a16="http://schemas.microsoft.com/office/drawing/2014/main" id="{CF7E5A73-7625-4C45-9969-B074AA5EA92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59" name="Text Box 16">
          <a:extLst>
            <a:ext uri="{FF2B5EF4-FFF2-40B4-BE49-F238E27FC236}">
              <a16:creationId xmlns:a16="http://schemas.microsoft.com/office/drawing/2014/main" id="{B3DC66D0-10F4-4026-8F88-1A0A1A47276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60" name="Text Box 17">
          <a:extLst>
            <a:ext uri="{FF2B5EF4-FFF2-40B4-BE49-F238E27FC236}">
              <a16:creationId xmlns:a16="http://schemas.microsoft.com/office/drawing/2014/main" id="{071B7B28-B2E2-4E56-9B1A-F901679D2D4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61" name="Text Box 18">
          <a:extLst>
            <a:ext uri="{FF2B5EF4-FFF2-40B4-BE49-F238E27FC236}">
              <a16:creationId xmlns:a16="http://schemas.microsoft.com/office/drawing/2014/main" id="{B55F9FCD-2263-44D6-8954-C1BF6A633A7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30</xdr:row>
      <xdr:rowOff>170392</xdr:rowOff>
    </xdr:from>
    <xdr:ext cx="95250" cy="213632"/>
    <xdr:sp macro="" textlink="">
      <xdr:nvSpPr>
        <xdr:cNvPr id="2462" name="Text Box 15">
          <a:extLst>
            <a:ext uri="{FF2B5EF4-FFF2-40B4-BE49-F238E27FC236}">
              <a16:creationId xmlns:a16="http://schemas.microsoft.com/office/drawing/2014/main" id="{E8CC9B9B-12C3-41B6-AE80-66735B3EA02D}"/>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63" name="Text Box 16">
          <a:extLst>
            <a:ext uri="{FF2B5EF4-FFF2-40B4-BE49-F238E27FC236}">
              <a16:creationId xmlns:a16="http://schemas.microsoft.com/office/drawing/2014/main" id="{BEBACE22-2C3C-454B-B265-C2D55CCACC0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64" name="Text Box 17">
          <a:extLst>
            <a:ext uri="{FF2B5EF4-FFF2-40B4-BE49-F238E27FC236}">
              <a16:creationId xmlns:a16="http://schemas.microsoft.com/office/drawing/2014/main" id="{878ABEE7-C3BC-4C58-BA7E-3F75521C51F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65" name="Text Box 18">
          <a:extLst>
            <a:ext uri="{FF2B5EF4-FFF2-40B4-BE49-F238E27FC236}">
              <a16:creationId xmlns:a16="http://schemas.microsoft.com/office/drawing/2014/main" id="{369D912B-3E0A-4BCC-AAD9-99D71042C14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66" name="Text Box 19">
          <a:extLst>
            <a:ext uri="{FF2B5EF4-FFF2-40B4-BE49-F238E27FC236}">
              <a16:creationId xmlns:a16="http://schemas.microsoft.com/office/drawing/2014/main" id="{652C2721-39D0-4F0B-A612-8EF63955D8A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67" name="Text Box 16">
          <a:extLst>
            <a:ext uri="{FF2B5EF4-FFF2-40B4-BE49-F238E27FC236}">
              <a16:creationId xmlns:a16="http://schemas.microsoft.com/office/drawing/2014/main" id="{16C652E7-A140-4849-A4EE-0F859B4CFD8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68" name="Text Box 17">
          <a:extLst>
            <a:ext uri="{FF2B5EF4-FFF2-40B4-BE49-F238E27FC236}">
              <a16:creationId xmlns:a16="http://schemas.microsoft.com/office/drawing/2014/main" id="{D1C83C9A-F9F8-4757-8191-1B3981ECC2E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69" name="Text Box 18">
          <a:extLst>
            <a:ext uri="{FF2B5EF4-FFF2-40B4-BE49-F238E27FC236}">
              <a16:creationId xmlns:a16="http://schemas.microsoft.com/office/drawing/2014/main" id="{4AAC5BC8-1F3C-448F-8CCF-9E419F81706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70" name="Text Box 19">
          <a:extLst>
            <a:ext uri="{FF2B5EF4-FFF2-40B4-BE49-F238E27FC236}">
              <a16:creationId xmlns:a16="http://schemas.microsoft.com/office/drawing/2014/main" id="{6DA41BD4-3013-4533-BB49-D8A0960D21C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27</xdr:row>
      <xdr:rowOff>0</xdr:rowOff>
    </xdr:from>
    <xdr:ext cx="95250" cy="171450"/>
    <xdr:sp macro="" textlink="">
      <xdr:nvSpPr>
        <xdr:cNvPr id="2471" name="Text Box 16">
          <a:extLst>
            <a:ext uri="{FF2B5EF4-FFF2-40B4-BE49-F238E27FC236}">
              <a16:creationId xmlns:a16="http://schemas.microsoft.com/office/drawing/2014/main" id="{09845176-E0E5-4137-8BC4-E20CA05005E5}"/>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27</xdr:row>
      <xdr:rowOff>0</xdr:rowOff>
    </xdr:from>
    <xdr:ext cx="95250" cy="171450"/>
    <xdr:sp macro="" textlink="">
      <xdr:nvSpPr>
        <xdr:cNvPr id="2472" name="Text Box 17">
          <a:extLst>
            <a:ext uri="{FF2B5EF4-FFF2-40B4-BE49-F238E27FC236}">
              <a16:creationId xmlns:a16="http://schemas.microsoft.com/office/drawing/2014/main" id="{B47E946D-E1E1-46E4-A9C4-E26C7990F864}"/>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27</xdr:row>
      <xdr:rowOff>0</xdr:rowOff>
    </xdr:from>
    <xdr:ext cx="95250" cy="171450"/>
    <xdr:sp macro="" textlink="">
      <xdr:nvSpPr>
        <xdr:cNvPr id="2473" name="Text Box 18">
          <a:extLst>
            <a:ext uri="{FF2B5EF4-FFF2-40B4-BE49-F238E27FC236}">
              <a16:creationId xmlns:a16="http://schemas.microsoft.com/office/drawing/2014/main" id="{579CF9F3-5357-46CF-8B5C-32032E8850A7}"/>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27</xdr:row>
      <xdr:rowOff>0</xdr:rowOff>
    </xdr:from>
    <xdr:ext cx="95250" cy="171450"/>
    <xdr:sp macro="" textlink="">
      <xdr:nvSpPr>
        <xdr:cNvPr id="2474" name="Text Box 19">
          <a:extLst>
            <a:ext uri="{FF2B5EF4-FFF2-40B4-BE49-F238E27FC236}">
              <a16:creationId xmlns:a16="http://schemas.microsoft.com/office/drawing/2014/main" id="{D96549C8-0AD9-4F49-924A-1D3A56A30E59}"/>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28</xdr:row>
      <xdr:rowOff>504825</xdr:rowOff>
    </xdr:from>
    <xdr:ext cx="95250" cy="444014"/>
    <xdr:sp macro="" textlink="">
      <xdr:nvSpPr>
        <xdr:cNvPr id="2475" name="Text Box 15">
          <a:extLst>
            <a:ext uri="{FF2B5EF4-FFF2-40B4-BE49-F238E27FC236}">
              <a16:creationId xmlns:a16="http://schemas.microsoft.com/office/drawing/2014/main" id="{C6192FD2-A78F-4002-A563-4B29398F029F}"/>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76" name="Text Box 16">
          <a:extLst>
            <a:ext uri="{FF2B5EF4-FFF2-40B4-BE49-F238E27FC236}">
              <a16:creationId xmlns:a16="http://schemas.microsoft.com/office/drawing/2014/main" id="{8C45A1E0-F107-425B-9D5C-0CC94EC1784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77" name="Text Box 17">
          <a:extLst>
            <a:ext uri="{FF2B5EF4-FFF2-40B4-BE49-F238E27FC236}">
              <a16:creationId xmlns:a16="http://schemas.microsoft.com/office/drawing/2014/main" id="{18261EEF-0816-47C6-A6DA-9293DA07206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78" name="Text Box 18">
          <a:extLst>
            <a:ext uri="{FF2B5EF4-FFF2-40B4-BE49-F238E27FC236}">
              <a16:creationId xmlns:a16="http://schemas.microsoft.com/office/drawing/2014/main" id="{61FAAB4A-B122-431E-B1B4-C5F7BF51141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79" name="Text Box 19">
          <a:extLst>
            <a:ext uri="{FF2B5EF4-FFF2-40B4-BE49-F238E27FC236}">
              <a16:creationId xmlns:a16="http://schemas.microsoft.com/office/drawing/2014/main" id="{AD2859ED-8F95-460E-97EE-E10EE9B948B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80" name="Text Box 16">
          <a:extLst>
            <a:ext uri="{FF2B5EF4-FFF2-40B4-BE49-F238E27FC236}">
              <a16:creationId xmlns:a16="http://schemas.microsoft.com/office/drawing/2014/main" id="{6E3E1B3E-DE9D-43C5-B8E3-DAD07C523BB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81" name="Text Box 17">
          <a:extLst>
            <a:ext uri="{FF2B5EF4-FFF2-40B4-BE49-F238E27FC236}">
              <a16:creationId xmlns:a16="http://schemas.microsoft.com/office/drawing/2014/main" id="{951DD8A4-6311-45CA-832F-0D856010BA0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30</xdr:row>
      <xdr:rowOff>15875</xdr:rowOff>
    </xdr:from>
    <xdr:ext cx="95250" cy="171450"/>
    <xdr:sp macro="" textlink="">
      <xdr:nvSpPr>
        <xdr:cNvPr id="2482" name="Text Box 18">
          <a:extLst>
            <a:ext uri="{FF2B5EF4-FFF2-40B4-BE49-F238E27FC236}">
              <a16:creationId xmlns:a16="http://schemas.microsoft.com/office/drawing/2014/main" id="{2106EE57-D8D7-4BC7-9F4E-D7EB9995B3D3}"/>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83" name="Text Box 16">
          <a:extLst>
            <a:ext uri="{FF2B5EF4-FFF2-40B4-BE49-F238E27FC236}">
              <a16:creationId xmlns:a16="http://schemas.microsoft.com/office/drawing/2014/main" id="{BB8DCE25-4565-47DA-B207-E61ADEFFAE7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84" name="Text Box 17">
          <a:extLst>
            <a:ext uri="{FF2B5EF4-FFF2-40B4-BE49-F238E27FC236}">
              <a16:creationId xmlns:a16="http://schemas.microsoft.com/office/drawing/2014/main" id="{732FBB98-EF87-4ABD-90E5-3FA3C591AFE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85" name="Text Box 18">
          <a:extLst>
            <a:ext uri="{FF2B5EF4-FFF2-40B4-BE49-F238E27FC236}">
              <a16:creationId xmlns:a16="http://schemas.microsoft.com/office/drawing/2014/main" id="{843FA61D-205E-46C8-966F-E6E23EE3277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86" name="Text Box 19">
          <a:extLst>
            <a:ext uri="{FF2B5EF4-FFF2-40B4-BE49-F238E27FC236}">
              <a16:creationId xmlns:a16="http://schemas.microsoft.com/office/drawing/2014/main" id="{81E4D386-F34C-48C8-85B0-63E3DB72D09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87" name="Text Box 16">
          <a:extLst>
            <a:ext uri="{FF2B5EF4-FFF2-40B4-BE49-F238E27FC236}">
              <a16:creationId xmlns:a16="http://schemas.microsoft.com/office/drawing/2014/main" id="{56DB96B2-57B1-430F-A388-859CEB437A0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30</xdr:row>
      <xdr:rowOff>170392</xdr:rowOff>
    </xdr:from>
    <xdr:ext cx="95250" cy="213632"/>
    <xdr:sp macro="" textlink="">
      <xdr:nvSpPr>
        <xdr:cNvPr id="2488" name="Text Box 15">
          <a:extLst>
            <a:ext uri="{FF2B5EF4-FFF2-40B4-BE49-F238E27FC236}">
              <a16:creationId xmlns:a16="http://schemas.microsoft.com/office/drawing/2014/main" id="{A5C43B50-57BF-40E5-BEA6-0DF84F19BD9B}"/>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504825</xdr:rowOff>
    </xdr:from>
    <xdr:ext cx="95250" cy="448496"/>
    <xdr:sp macro="" textlink="">
      <xdr:nvSpPr>
        <xdr:cNvPr id="2489" name="Text Box 15">
          <a:extLst>
            <a:ext uri="{FF2B5EF4-FFF2-40B4-BE49-F238E27FC236}">
              <a16:creationId xmlns:a16="http://schemas.microsoft.com/office/drawing/2014/main" id="{C5870714-8AFF-4DF1-AE2D-1CDADB418777}"/>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504825</xdr:rowOff>
    </xdr:from>
    <xdr:ext cx="95250" cy="442269"/>
    <xdr:sp macro="" textlink="">
      <xdr:nvSpPr>
        <xdr:cNvPr id="2490" name="Text Box 15">
          <a:extLst>
            <a:ext uri="{FF2B5EF4-FFF2-40B4-BE49-F238E27FC236}">
              <a16:creationId xmlns:a16="http://schemas.microsoft.com/office/drawing/2014/main" id="{DA7D4984-EC2F-4E02-A013-E8D824D82045}"/>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30</xdr:row>
      <xdr:rowOff>504825</xdr:rowOff>
    </xdr:from>
    <xdr:ext cx="95250" cy="442269"/>
    <xdr:sp macro="" textlink="">
      <xdr:nvSpPr>
        <xdr:cNvPr id="2491" name="Text Box 15">
          <a:extLst>
            <a:ext uri="{FF2B5EF4-FFF2-40B4-BE49-F238E27FC236}">
              <a16:creationId xmlns:a16="http://schemas.microsoft.com/office/drawing/2014/main" id="{AE166C7F-ECFE-436F-8F60-8252A778EAEF}"/>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504825</xdr:rowOff>
    </xdr:from>
    <xdr:ext cx="95250" cy="213632"/>
    <xdr:sp macro="" textlink="">
      <xdr:nvSpPr>
        <xdr:cNvPr id="2492" name="Text Box 15">
          <a:extLst>
            <a:ext uri="{FF2B5EF4-FFF2-40B4-BE49-F238E27FC236}">
              <a16:creationId xmlns:a16="http://schemas.microsoft.com/office/drawing/2014/main" id="{1B8CE965-CC9C-41E1-98BD-5634D658B6A7}"/>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504825</xdr:rowOff>
    </xdr:from>
    <xdr:ext cx="95250" cy="444331"/>
    <xdr:sp macro="" textlink="">
      <xdr:nvSpPr>
        <xdr:cNvPr id="2493" name="Text Box 15">
          <a:extLst>
            <a:ext uri="{FF2B5EF4-FFF2-40B4-BE49-F238E27FC236}">
              <a16:creationId xmlns:a16="http://schemas.microsoft.com/office/drawing/2014/main" id="{07E77F61-B75B-4FF6-82F7-92A5F44009F9}"/>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30</xdr:row>
      <xdr:rowOff>170392</xdr:rowOff>
    </xdr:from>
    <xdr:ext cx="95250" cy="213632"/>
    <xdr:sp macro="" textlink="">
      <xdr:nvSpPr>
        <xdr:cNvPr id="2494" name="Text Box 15">
          <a:extLst>
            <a:ext uri="{FF2B5EF4-FFF2-40B4-BE49-F238E27FC236}">
              <a16:creationId xmlns:a16="http://schemas.microsoft.com/office/drawing/2014/main" id="{E39FE762-1C94-4C85-93F9-7FCE952D3C05}"/>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495" name="Text Box 16">
          <a:extLst>
            <a:ext uri="{FF2B5EF4-FFF2-40B4-BE49-F238E27FC236}">
              <a16:creationId xmlns:a16="http://schemas.microsoft.com/office/drawing/2014/main" id="{CB32388B-AB4F-4FE9-80D7-EBE16F8FE25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496" name="Text Box 17">
          <a:extLst>
            <a:ext uri="{FF2B5EF4-FFF2-40B4-BE49-F238E27FC236}">
              <a16:creationId xmlns:a16="http://schemas.microsoft.com/office/drawing/2014/main" id="{C844F8E4-7FDA-4A97-8012-1712067AC9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497" name="Text Box 18">
          <a:extLst>
            <a:ext uri="{FF2B5EF4-FFF2-40B4-BE49-F238E27FC236}">
              <a16:creationId xmlns:a16="http://schemas.microsoft.com/office/drawing/2014/main" id="{0A5CACF8-D678-44EF-8C8F-CCEC90F119C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498" name="Text Box 19">
          <a:extLst>
            <a:ext uri="{FF2B5EF4-FFF2-40B4-BE49-F238E27FC236}">
              <a16:creationId xmlns:a16="http://schemas.microsoft.com/office/drawing/2014/main" id="{5EC4C3B8-1184-4218-9700-E10D2D30566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499" name="Text Box 16">
          <a:extLst>
            <a:ext uri="{FF2B5EF4-FFF2-40B4-BE49-F238E27FC236}">
              <a16:creationId xmlns:a16="http://schemas.microsoft.com/office/drawing/2014/main" id="{C52E215B-01DB-498F-8CE1-318A66FD629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00" name="Text Box 17">
          <a:extLst>
            <a:ext uri="{FF2B5EF4-FFF2-40B4-BE49-F238E27FC236}">
              <a16:creationId xmlns:a16="http://schemas.microsoft.com/office/drawing/2014/main" id="{DD98C94F-4C60-42F5-A7CA-50C64107C07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01" name="Text Box 18">
          <a:extLst>
            <a:ext uri="{FF2B5EF4-FFF2-40B4-BE49-F238E27FC236}">
              <a16:creationId xmlns:a16="http://schemas.microsoft.com/office/drawing/2014/main" id="{DD2CE829-5C64-4B98-B64E-ADD6A8CBFAF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02" name="Text Box 19">
          <a:extLst>
            <a:ext uri="{FF2B5EF4-FFF2-40B4-BE49-F238E27FC236}">
              <a16:creationId xmlns:a16="http://schemas.microsoft.com/office/drawing/2014/main" id="{A0C5FC52-BA64-4252-82A4-BD3065AECFE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2503" name="Text Box 16">
          <a:extLst>
            <a:ext uri="{FF2B5EF4-FFF2-40B4-BE49-F238E27FC236}">
              <a16:creationId xmlns:a16="http://schemas.microsoft.com/office/drawing/2014/main" id="{603FCF3A-C87B-49BE-B356-DBDD72D100AE}"/>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2504" name="Text Box 17">
          <a:extLst>
            <a:ext uri="{FF2B5EF4-FFF2-40B4-BE49-F238E27FC236}">
              <a16:creationId xmlns:a16="http://schemas.microsoft.com/office/drawing/2014/main" id="{BFD1A47A-C9CB-4A52-BA89-F50B51B1A8DF}"/>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2505" name="Text Box 18">
          <a:extLst>
            <a:ext uri="{FF2B5EF4-FFF2-40B4-BE49-F238E27FC236}">
              <a16:creationId xmlns:a16="http://schemas.microsoft.com/office/drawing/2014/main" id="{BAB159F1-F2D4-481E-BD44-51FE395285BB}"/>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2506" name="Text Box 19">
          <a:extLst>
            <a:ext uri="{FF2B5EF4-FFF2-40B4-BE49-F238E27FC236}">
              <a16:creationId xmlns:a16="http://schemas.microsoft.com/office/drawing/2014/main" id="{49F9227A-E613-45ED-9397-8B7E543C48CC}"/>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32</xdr:row>
      <xdr:rowOff>504825</xdr:rowOff>
    </xdr:from>
    <xdr:ext cx="95250" cy="444014"/>
    <xdr:sp macro="" textlink="">
      <xdr:nvSpPr>
        <xdr:cNvPr id="2507" name="Text Box 15">
          <a:extLst>
            <a:ext uri="{FF2B5EF4-FFF2-40B4-BE49-F238E27FC236}">
              <a16:creationId xmlns:a16="http://schemas.microsoft.com/office/drawing/2014/main" id="{B4FA79C5-DFAE-4161-B392-116B5636769B}"/>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08" name="Text Box 16">
          <a:extLst>
            <a:ext uri="{FF2B5EF4-FFF2-40B4-BE49-F238E27FC236}">
              <a16:creationId xmlns:a16="http://schemas.microsoft.com/office/drawing/2014/main" id="{F1A8DC32-E9C8-4C74-A563-C5CE3CE2AA6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09" name="Text Box 17">
          <a:extLst>
            <a:ext uri="{FF2B5EF4-FFF2-40B4-BE49-F238E27FC236}">
              <a16:creationId xmlns:a16="http://schemas.microsoft.com/office/drawing/2014/main" id="{5B15CD9C-888D-44D2-AAE7-D73F1CBBD71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10" name="Text Box 18">
          <a:extLst>
            <a:ext uri="{FF2B5EF4-FFF2-40B4-BE49-F238E27FC236}">
              <a16:creationId xmlns:a16="http://schemas.microsoft.com/office/drawing/2014/main" id="{EA7F89A5-18B5-4D41-9C77-036528D211D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11" name="Text Box 19">
          <a:extLst>
            <a:ext uri="{FF2B5EF4-FFF2-40B4-BE49-F238E27FC236}">
              <a16:creationId xmlns:a16="http://schemas.microsoft.com/office/drawing/2014/main" id="{6AEEFD6D-4B4C-45B7-9CCB-ED53F8C5592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12" name="Text Box 16">
          <a:extLst>
            <a:ext uri="{FF2B5EF4-FFF2-40B4-BE49-F238E27FC236}">
              <a16:creationId xmlns:a16="http://schemas.microsoft.com/office/drawing/2014/main" id="{7245D792-B351-4400-B479-06AD630B217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13" name="Text Box 17">
          <a:extLst>
            <a:ext uri="{FF2B5EF4-FFF2-40B4-BE49-F238E27FC236}">
              <a16:creationId xmlns:a16="http://schemas.microsoft.com/office/drawing/2014/main" id="{43787AAB-3CB6-4A01-A2E2-B3E84DA69E9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14" name="Text Box 18">
          <a:extLst>
            <a:ext uri="{FF2B5EF4-FFF2-40B4-BE49-F238E27FC236}">
              <a16:creationId xmlns:a16="http://schemas.microsoft.com/office/drawing/2014/main" id="{2CED88C3-B5E4-42E7-B900-4C0AF40F891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15" name="Text Box 16">
          <a:extLst>
            <a:ext uri="{FF2B5EF4-FFF2-40B4-BE49-F238E27FC236}">
              <a16:creationId xmlns:a16="http://schemas.microsoft.com/office/drawing/2014/main" id="{FB8CA26B-18E7-4FE9-B62C-120CB5D0A8E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16" name="Text Box 17">
          <a:extLst>
            <a:ext uri="{FF2B5EF4-FFF2-40B4-BE49-F238E27FC236}">
              <a16:creationId xmlns:a16="http://schemas.microsoft.com/office/drawing/2014/main" id="{38E0F28D-D819-4012-BD62-CB65F07EEF2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17" name="Text Box 18">
          <a:extLst>
            <a:ext uri="{FF2B5EF4-FFF2-40B4-BE49-F238E27FC236}">
              <a16:creationId xmlns:a16="http://schemas.microsoft.com/office/drawing/2014/main" id="{1224D6B9-D7DF-4FBC-972D-0678A36CECA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18" name="Text Box 19">
          <a:extLst>
            <a:ext uri="{FF2B5EF4-FFF2-40B4-BE49-F238E27FC236}">
              <a16:creationId xmlns:a16="http://schemas.microsoft.com/office/drawing/2014/main" id="{CE396AD1-8B3E-4FBE-A1FD-C9EC6996F59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19" name="Text Box 16">
          <a:extLst>
            <a:ext uri="{FF2B5EF4-FFF2-40B4-BE49-F238E27FC236}">
              <a16:creationId xmlns:a16="http://schemas.microsoft.com/office/drawing/2014/main" id="{29A0F4D9-4BDE-4861-8319-2A3EF920531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20" name="Text Box 17">
          <a:extLst>
            <a:ext uri="{FF2B5EF4-FFF2-40B4-BE49-F238E27FC236}">
              <a16:creationId xmlns:a16="http://schemas.microsoft.com/office/drawing/2014/main" id="{F2CD0E18-21A7-4A9E-B690-C383987C5EB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21" name="Text Box 18">
          <a:extLst>
            <a:ext uri="{FF2B5EF4-FFF2-40B4-BE49-F238E27FC236}">
              <a16:creationId xmlns:a16="http://schemas.microsoft.com/office/drawing/2014/main" id="{01D2512B-DEF4-4601-8543-E5497181377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22" name="Text Box 19">
          <a:extLst>
            <a:ext uri="{FF2B5EF4-FFF2-40B4-BE49-F238E27FC236}">
              <a16:creationId xmlns:a16="http://schemas.microsoft.com/office/drawing/2014/main" id="{1D6D1AAD-A13B-484B-9A29-7A132F016FB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504825</xdr:rowOff>
    </xdr:from>
    <xdr:ext cx="95250" cy="456743"/>
    <xdr:sp macro="" textlink="">
      <xdr:nvSpPr>
        <xdr:cNvPr id="2523" name="Text Box 15">
          <a:extLst>
            <a:ext uri="{FF2B5EF4-FFF2-40B4-BE49-F238E27FC236}">
              <a16:creationId xmlns:a16="http://schemas.microsoft.com/office/drawing/2014/main" id="{C7E72653-E706-4B3A-816E-425D4F521BE5}"/>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504825</xdr:rowOff>
    </xdr:from>
    <xdr:ext cx="95250" cy="442269"/>
    <xdr:sp macro="" textlink="">
      <xdr:nvSpPr>
        <xdr:cNvPr id="2524" name="Text Box 15">
          <a:extLst>
            <a:ext uri="{FF2B5EF4-FFF2-40B4-BE49-F238E27FC236}">
              <a16:creationId xmlns:a16="http://schemas.microsoft.com/office/drawing/2014/main" id="{C96B1422-6B03-41E7-8A7E-948C1B4DE1AE}"/>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30</xdr:row>
      <xdr:rowOff>504825</xdr:rowOff>
    </xdr:from>
    <xdr:ext cx="95250" cy="442269"/>
    <xdr:sp macro="" textlink="">
      <xdr:nvSpPr>
        <xdr:cNvPr id="2525" name="Text Box 15">
          <a:extLst>
            <a:ext uri="{FF2B5EF4-FFF2-40B4-BE49-F238E27FC236}">
              <a16:creationId xmlns:a16="http://schemas.microsoft.com/office/drawing/2014/main" id="{251620E6-C47B-4387-AA2F-F2130F59C167}"/>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504825</xdr:rowOff>
    </xdr:from>
    <xdr:ext cx="95250" cy="213632"/>
    <xdr:sp macro="" textlink="">
      <xdr:nvSpPr>
        <xdr:cNvPr id="2526" name="Text Box 15">
          <a:extLst>
            <a:ext uri="{FF2B5EF4-FFF2-40B4-BE49-F238E27FC236}">
              <a16:creationId xmlns:a16="http://schemas.microsoft.com/office/drawing/2014/main" id="{7B9E8176-FCC7-402F-A986-B01FAFCD045D}"/>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504825</xdr:rowOff>
    </xdr:from>
    <xdr:ext cx="95250" cy="444331"/>
    <xdr:sp macro="" textlink="">
      <xdr:nvSpPr>
        <xdr:cNvPr id="2527" name="Text Box 15">
          <a:extLst>
            <a:ext uri="{FF2B5EF4-FFF2-40B4-BE49-F238E27FC236}">
              <a16:creationId xmlns:a16="http://schemas.microsoft.com/office/drawing/2014/main" id="{FB590EE7-0B97-4873-A798-9B879E8ED0FC}"/>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504825</xdr:rowOff>
    </xdr:from>
    <xdr:ext cx="95250" cy="213632"/>
    <xdr:sp macro="" textlink="">
      <xdr:nvSpPr>
        <xdr:cNvPr id="2528" name="Text Box 15">
          <a:extLst>
            <a:ext uri="{FF2B5EF4-FFF2-40B4-BE49-F238E27FC236}">
              <a16:creationId xmlns:a16="http://schemas.microsoft.com/office/drawing/2014/main" id="{E3921091-0CC2-4934-9D61-216F4467A646}"/>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29" name="Text Box 16">
          <a:extLst>
            <a:ext uri="{FF2B5EF4-FFF2-40B4-BE49-F238E27FC236}">
              <a16:creationId xmlns:a16="http://schemas.microsoft.com/office/drawing/2014/main" id="{0BA0BDA2-1538-4D9E-8D86-0E5E92C71EC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30" name="Text Box 17">
          <a:extLst>
            <a:ext uri="{FF2B5EF4-FFF2-40B4-BE49-F238E27FC236}">
              <a16:creationId xmlns:a16="http://schemas.microsoft.com/office/drawing/2014/main" id="{7B630F03-DE23-4B4B-ACE9-90111C4C0B8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31" name="Text Box 18">
          <a:extLst>
            <a:ext uri="{FF2B5EF4-FFF2-40B4-BE49-F238E27FC236}">
              <a16:creationId xmlns:a16="http://schemas.microsoft.com/office/drawing/2014/main" id="{4BC4F2CD-6F6A-4F4B-9048-04D842402DE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32" name="Text Box 19">
          <a:extLst>
            <a:ext uri="{FF2B5EF4-FFF2-40B4-BE49-F238E27FC236}">
              <a16:creationId xmlns:a16="http://schemas.microsoft.com/office/drawing/2014/main" id="{6CC6EA94-AC01-4637-8EBB-036F107B00B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33" name="Text Box 16">
          <a:extLst>
            <a:ext uri="{FF2B5EF4-FFF2-40B4-BE49-F238E27FC236}">
              <a16:creationId xmlns:a16="http://schemas.microsoft.com/office/drawing/2014/main" id="{C21841FA-4445-4EF7-BF78-D398D9EF21D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34" name="Text Box 17">
          <a:extLst>
            <a:ext uri="{FF2B5EF4-FFF2-40B4-BE49-F238E27FC236}">
              <a16:creationId xmlns:a16="http://schemas.microsoft.com/office/drawing/2014/main" id="{0B6C5F2A-9726-47B2-A1AB-0A235806554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35" name="Text Box 18">
          <a:extLst>
            <a:ext uri="{FF2B5EF4-FFF2-40B4-BE49-F238E27FC236}">
              <a16:creationId xmlns:a16="http://schemas.microsoft.com/office/drawing/2014/main" id="{B1D49112-2955-4166-ABA1-87F7193A1D4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36" name="Text Box 19">
          <a:extLst>
            <a:ext uri="{FF2B5EF4-FFF2-40B4-BE49-F238E27FC236}">
              <a16:creationId xmlns:a16="http://schemas.microsoft.com/office/drawing/2014/main" id="{7226DC22-69EE-4210-9CB6-9662499922E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2537" name="Text Box 16">
          <a:extLst>
            <a:ext uri="{FF2B5EF4-FFF2-40B4-BE49-F238E27FC236}">
              <a16:creationId xmlns:a16="http://schemas.microsoft.com/office/drawing/2014/main" id="{F3525FFE-9F32-458B-94DC-68D2D64D901F}"/>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2538" name="Text Box 17">
          <a:extLst>
            <a:ext uri="{FF2B5EF4-FFF2-40B4-BE49-F238E27FC236}">
              <a16:creationId xmlns:a16="http://schemas.microsoft.com/office/drawing/2014/main" id="{31F4F03E-ECC0-4EFA-A74B-C70F56E5E39A}"/>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2539" name="Text Box 18">
          <a:extLst>
            <a:ext uri="{FF2B5EF4-FFF2-40B4-BE49-F238E27FC236}">
              <a16:creationId xmlns:a16="http://schemas.microsoft.com/office/drawing/2014/main" id="{EAE5CD6D-B043-48C8-8F1D-BC908CB18A0B}"/>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2540" name="Text Box 19">
          <a:extLst>
            <a:ext uri="{FF2B5EF4-FFF2-40B4-BE49-F238E27FC236}">
              <a16:creationId xmlns:a16="http://schemas.microsoft.com/office/drawing/2014/main" id="{0263D295-BD52-4F1E-970D-817D6B41816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32</xdr:row>
      <xdr:rowOff>504825</xdr:rowOff>
    </xdr:from>
    <xdr:ext cx="95250" cy="444014"/>
    <xdr:sp macro="" textlink="">
      <xdr:nvSpPr>
        <xdr:cNvPr id="2541" name="Text Box 15">
          <a:extLst>
            <a:ext uri="{FF2B5EF4-FFF2-40B4-BE49-F238E27FC236}">
              <a16:creationId xmlns:a16="http://schemas.microsoft.com/office/drawing/2014/main" id="{203005CB-6056-41EA-8D69-A603C33C3D29}"/>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42" name="Text Box 16">
          <a:extLst>
            <a:ext uri="{FF2B5EF4-FFF2-40B4-BE49-F238E27FC236}">
              <a16:creationId xmlns:a16="http://schemas.microsoft.com/office/drawing/2014/main" id="{717725CC-348F-4EF3-A8CC-6F33B0CAD3F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43" name="Text Box 17">
          <a:extLst>
            <a:ext uri="{FF2B5EF4-FFF2-40B4-BE49-F238E27FC236}">
              <a16:creationId xmlns:a16="http://schemas.microsoft.com/office/drawing/2014/main" id="{6F877150-0E5A-4365-930E-DD2B5754D51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44" name="Text Box 18">
          <a:extLst>
            <a:ext uri="{FF2B5EF4-FFF2-40B4-BE49-F238E27FC236}">
              <a16:creationId xmlns:a16="http://schemas.microsoft.com/office/drawing/2014/main" id="{37793312-DD72-4362-ABBB-5CC29AC76B7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45" name="Text Box 19">
          <a:extLst>
            <a:ext uri="{FF2B5EF4-FFF2-40B4-BE49-F238E27FC236}">
              <a16:creationId xmlns:a16="http://schemas.microsoft.com/office/drawing/2014/main" id="{7ED67DF0-9071-4B4F-AC0C-0BF2C397417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32</xdr:row>
      <xdr:rowOff>504825</xdr:rowOff>
    </xdr:from>
    <xdr:ext cx="95250" cy="442269"/>
    <xdr:sp macro="" textlink="">
      <xdr:nvSpPr>
        <xdr:cNvPr id="2546" name="Text Box 15">
          <a:extLst>
            <a:ext uri="{FF2B5EF4-FFF2-40B4-BE49-F238E27FC236}">
              <a16:creationId xmlns:a16="http://schemas.microsoft.com/office/drawing/2014/main" id="{5EAF6086-2D43-4DA6-BCB5-5126A57265B1}"/>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47" name="Text Box 16">
          <a:extLst>
            <a:ext uri="{FF2B5EF4-FFF2-40B4-BE49-F238E27FC236}">
              <a16:creationId xmlns:a16="http://schemas.microsoft.com/office/drawing/2014/main" id="{3056E5BD-6FF1-465A-8D5D-5F5EA0F4C46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48" name="Text Box 17">
          <a:extLst>
            <a:ext uri="{FF2B5EF4-FFF2-40B4-BE49-F238E27FC236}">
              <a16:creationId xmlns:a16="http://schemas.microsoft.com/office/drawing/2014/main" id="{1596BAF1-0D95-4573-9C49-E620B6EC0F2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49" name="Text Box 18">
          <a:extLst>
            <a:ext uri="{FF2B5EF4-FFF2-40B4-BE49-F238E27FC236}">
              <a16:creationId xmlns:a16="http://schemas.microsoft.com/office/drawing/2014/main" id="{DCE28907-C58F-4101-A729-2E46EA785EB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50" name="Text Box 16">
          <a:extLst>
            <a:ext uri="{FF2B5EF4-FFF2-40B4-BE49-F238E27FC236}">
              <a16:creationId xmlns:a16="http://schemas.microsoft.com/office/drawing/2014/main" id="{DCADF11F-E12C-4FDF-8BC6-F505FDE6456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51" name="Text Box 17">
          <a:extLst>
            <a:ext uri="{FF2B5EF4-FFF2-40B4-BE49-F238E27FC236}">
              <a16:creationId xmlns:a16="http://schemas.microsoft.com/office/drawing/2014/main" id="{A8018998-9FB3-46E5-9798-72048ED5271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52" name="Text Box 18">
          <a:extLst>
            <a:ext uri="{FF2B5EF4-FFF2-40B4-BE49-F238E27FC236}">
              <a16:creationId xmlns:a16="http://schemas.microsoft.com/office/drawing/2014/main" id="{F3A276F6-9855-48EC-B764-26C22E54AA6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53" name="Text Box 19">
          <a:extLst>
            <a:ext uri="{FF2B5EF4-FFF2-40B4-BE49-F238E27FC236}">
              <a16:creationId xmlns:a16="http://schemas.microsoft.com/office/drawing/2014/main" id="{4113B32F-1780-455E-9ED1-42236328B37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54" name="Text Box 16">
          <a:extLst>
            <a:ext uri="{FF2B5EF4-FFF2-40B4-BE49-F238E27FC236}">
              <a16:creationId xmlns:a16="http://schemas.microsoft.com/office/drawing/2014/main" id="{4CE6E1C8-C7FC-497D-AEB7-0CFAF4A0369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55" name="Text Box 17">
          <a:extLst>
            <a:ext uri="{FF2B5EF4-FFF2-40B4-BE49-F238E27FC236}">
              <a16:creationId xmlns:a16="http://schemas.microsoft.com/office/drawing/2014/main" id="{A3F00E51-BB4C-453D-8756-5EDBD5EC396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56" name="Text Box 18">
          <a:extLst>
            <a:ext uri="{FF2B5EF4-FFF2-40B4-BE49-F238E27FC236}">
              <a16:creationId xmlns:a16="http://schemas.microsoft.com/office/drawing/2014/main" id="{0E3251EC-7C22-4B50-867B-91FA1FA3E6E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34</xdr:row>
      <xdr:rowOff>170392</xdr:rowOff>
    </xdr:from>
    <xdr:ext cx="95250" cy="213632"/>
    <xdr:sp macro="" textlink="">
      <xdr:nvSpPr>
        <xdr:cNvPr id="2557" name="Text Box 15">
          <a:extLst>
            <a:ext uri="{FF2B5EF4-FFF2-40B4-BE49-F238E27FC236}">
              <a16:creationId xmlns:a16="http://schemas.microsoft.com/office/drawing/2014/main" id="{54807338-1CBD-46D0-8EE1-A06FD193CA0E}"/>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58" name="Text Box 16">
          <a:extLst>
            <a:ext uri="{FF2B5EF4-FFF2-40B4-BE49-F238E27FC236}">
              <a16:creationId xmlns:a16="http://schemas.microsoft.com/office/drawing/2014/main" id="{F1BC5F28-78F5-454F-937D-5C0EB3D9463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59" name="Text Box 17">
          <a:extLst>
            <a:ext uri="{FF2B5EF4-FFF2-40B4-BE49-F238E27FC236}">
              <a16:creationId xmlns:a16="http://schemas.microsoft.com/office/drawing/2014/main" id="{06ABDF4A-83C2-4FA5-950F-0BC670F584A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60" name="Text Box 18">
          <a:extLst>
            <a:ext uri="{FF2B5EF4-FFF2-40B4-BE49-F238E27FC236}">
              <a16:creationId xmlns:a16="http://schemas.microsoft.com/office/drawing/2014/main" id="{FB0F9477-890F-416B-9E8C-D0B3ACCDB1B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61" name="Text Box 19">
          <a:extLst>
            <a:ext uri="{FF2B5EF4-FFF2-40B4-BE49-F238E27FC236}">
              <a16:creationId xmlns:a16="http://schemas.microsoft.com/office/drawing/2014/main" id="{9821E9F6-1EC4-48B1-A97C-4EFCE610F3A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62" name="Text Box 16">
          <a:extLst>
            <a:ext uri="{FF2B5EF4-FFF2-40B4-BE49-F238E27FC236}">
              <a16:creationId xmlns:a16="http://schemas.microsoft.com/office/drawing/2014/main" id="{88CD1AC6-6F10-4A34-8740-1B2771C1041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63" name="Text Box 17">
          <a:extLst>
            <a:ext uri="{FF2B5EF4-FFF2-40B4-BE49-F238E27FC236}">
              <a16:creationId xmlns:a16="http://schemas.microsoft.com/office/drawing/2014/main" id="{37EDD550-426B-4378-B098-4A47B7D46CA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64" name="Text Box 18">
          <a:extLst>
            <a:ext uri="{FF2B5EF4-FFF2-40B4-BE49-F238E27FC236}">
              <a16:creationId xmlns:a16="http://schemas.microsoft.com/office/drawing/2014/main" id="{E0966647-F5C5-4F7A-944F-72EF4DBA61B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65" name="Text Box 19">
          <a:extLst>
            <a:ext uri="{FF2B5EF4-FFF2-40B4-BE49-F238E27FC236}">
              <a16:creationId xmlns:a16="http://schemas.microsoft.com/office/drawing/2014/main" id="{5B5CF1B8-9773-479D-975C-A5E1F40FFF0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31</xdr:row>
      <xdr:rowOff>0</xdr:rowOff>
    </xdr:from>
    <xdr:ext cx="95250" cy="171450"/>
    <xdr:sp macro="" textlink="">
      <xdr:nvSpPr>
        <xdr:cNvPr id="2566" name="Text Box 16">
          <a:extLst>
            <a:ext uri="{FF2B5EF4-FFF2-40B4-BE49-F238E27FC236}">
              <a16:creationId xmlns:a16="http://schemas.microsoft.com/office/drawing/2014/main" id="{5E815E23-EF8D-49FF-AB4F-2A0F5A63A963}"/>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31</xdr:row>
      <xdr:rowOff>0</xdr:rowOff>
    </xdr:from>
    <xdr:ext cx="95250" cy="171450"/>
    <xdr:sp macro="" textlink="">
      <xdr:nvSpPr>
        <xdr:cNvPr id="2567" name="Text Box 17">
          <a:extLst>
            <a:ext uri="{FF2B5EF4-FFF2-40B4-BE49-F238E27FC236}">
              <a16:creationId xmlns:a16="http://schemas.microsoft.com/office/drawing/2014/main" id="{FC041369-F051-4989-853E-408F3DE4DFD6}"/>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31</xdr:row>
      <xdr:rowOff>0</xdr:rowOff>
    </xdr:from>
    <xdr:ext cx="95250" cy="171450"/>
    <xdr:sp macro="" textlink="">
      <xdr:nvSpPr>
        <xdr:cNvPr id="2568" name="Text Box 18">
          <a:extLst>
            <a:ext uri="{FF2B5EF4-FFF2-40B4-BE49-F238E27FC236}">
              <a16:creationId xmlns:a16="http://schemas.microsoft.com/office/drawing/2014/main" id="{1A73A1F7-DE67-402C-ABBD-36E966002271}"/>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31</xdr:row>
      <xdr:rowOff>0</xdr:rowOff>
    </xdr:from>
    <xdr:ext cx="95250" cy="171450"/>
    <xdr:sp macro="" textlink="">
      <xdr:nvSpPr>
        <xdr:cNvPr id="2569" name="Text Box 19">
          <a:extLst>
            <a:ext uri="{FF2B5EF4-FFF2-40B4-BE49-F238E27FC236}">
              <a16:creationId xmlns:a16="http://schemas.microsoft.com/office/drawing/2014/main" id="{8B53DC2C-BC1C-4D0F-AB98-D8F96AE7AF40}"/>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32</xdr:row>
      <xdr:rowOff>504825</xdr:rowOff>
    </xdr:from>
    <xdr:ext cx="95250" cy="444014"/>
    <xdr:sp macro="" textlink="">
      <xdr:nvSpPr>
        <xdr:cNvPr id="2570" name="Text Box 15">
          <a:extLst>
            <a:ext uri="{FF2B5EF4-FFF2-40B4-BE49-F238E27FC236}">
              <a16:creationId xmlns:a16="http://schemas.microsoft.com/office/drawing/2014/main" id="{6741ED9B-5D25-4971-A054-DA02BEC442D5}"/>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71" name="Text Box 16">
          <a:extLst>
            <a:ext uri="{FF2B5EF4-FFF2-40B4-BE49-F238E27FC236}">
              <a16:creationId xmlns:a16="http://schemas.microsoft.com/office/drawing/2014/main" id="{1E891369-11C2-4FAD-9866-ACDCE45A25A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72" name="Text Box 17">
          <a:extLst>
            <a:ext uri="{FF2B5EF4-FFF2-40B4-BE49-F238E27FC236}">
              <a16:creationId xmlns:a16="http://schemas.microsoft.com/office/drawing/2014/main" id="{F35D75C6-48CF-4534-B58B-89323EE604C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73" name="Text Box 18">
          <a:extLst>
            <a:ext uri="{FF2B5EF4-FFF2-40B4-BE49-F238E27FC236}">
              <a16:creationId xmlns:a16="http://schemas.microsoft.com/office/drawing/2014/main" id="{E423429A-0CDD-40FC-A820-DEE61352B47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74" name="Text Box 19">
          <a:extLst>
            <a:ext uri="{FF2B5EF4-FFF2-40B4-BE49-F238E27FC236}">
              <a16:creationId xmlns:a16="http://schemas.microsoft.com/office/drawing/2014/main" id="{60F18563-1568-494A-950D-807082D48F2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75" name="Text Box 16">
          <a:extLst>
            <a:ext uri="{FF2B5EF4-FFF2-40B4-BE49-F238E27FC236}">
              <a16:creationId xmlns:a16="http://schemas.microsoft.com/office/drawing/2014/main" id="{42BC96EE-DF7D-4BF1-B701-BBC970896BE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76" name="Text Box 17">
          <a:extLst>
            <a:ext uri="{FF2B5EF4-FFF2-40B4-BE49-F238E27FC236}">
              <a16:creationId xmlns:a16="http://schemas.microsoft.com/office/drawing/2014/main" id="{ED46B314-B1BB-43B8-9A58-E391E515901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34</xdr:row>
      <xdr:rowOff>15875</xdr:rowOff>
    </xdr:from>
    <xdr:ext cx="95250" cy="171450"/>
    <xdr:sp macro="" textlink="">
      <xdr:nvSpPr>
        <xdr:cNvPr id="2577" name="Text Box 18">
          <a:extLst>
            <a:ext uri="{FF2B5EF4-FFF2-40B4-BE49-F238E27FC236}">
              <a16:creationId xmlns:a16="http://schemas.microsoft.com/office/drawing/2014/main" id="{32AA57FB-C435-4177-A678-153557CC7DB2}"/>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78" name="Text Box 16">
          <a:extLst>
            <a:ext uri="{FF2B5EF4-FFF2-40B4-BE49-F238E27FC236}">
              <a16:creationId xmlns:a16="http://schemas.microsoft.com/office/drawing/2014/main" id="{AB25890E-A212-41FD-AAF7-6FEBF35B034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79" name="Text Box 17">
          <a:extLst>
            <a:ext uri="{FF2B5EF4-FFF2-40B4-BE49-F238E27FC236}">
              <a16:creationId xmlns:a16="http://schemas.microsoft.com/office/drawing/2014/main" id="{DC13ECFD-046F-4E2F-8F7E-6C01D64E28F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80" name="Text Box 18">
          <a:extLst>
            <a:ext uri="{FF2B5EF4-FFF2-40B4-BE49-F238E27FC236}">
              <a16:creationId xmlns:a16="http://schemas.microsoft.com/office/drawing/2014/main" id="{54F3B35F-87EC-4C25-B440-4E4C3E42E45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81" name="Text Box 19">
          <a:extLst>
            <a:ext uri="{FF2B5EF4-FFF2-40B4-BE49-F238E27FC236}">
              <a16:creationId xmlns:a16="http://schemas.microsoft.com/office/drawing/2014/main" id="{948B0B9E-4FA0-4901-91A3-CB2ABE097C7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82" name="Text Box 16">
          <a:extLst>
            <a:ext uri="{FF2B5EF4-FFF2-40B4-BE49-F238E27FC236}">
              <a16:creationId xmlns:a16="http://schemas.microsoft.com/office/drawing/2014/main" id="{030F1200-DC30-4781-ABE0-424EE49582D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34</xdr:row>
      <xdr:rowOff>170392</xdr:rowOff>
    </xdr:from>
    <xdr:ext cx="95250" cy="213632"/>
    <xdr:sp macro="" textlink="">
      <xdr:nvSpPr>
        <xdr:cNvPr id="2583" name="Text Box 15">
          <a:extLst>
            <a:ext uri="{FF2B5EF4-FFF2-40B4-BE49-F238E27FC236}">
              <a16:creationId xmlns:a16="http://schemas.microsoft.com/office/drawing/2014/main" id="{91078C4B-ADA1-4BE4-A7CE-61FCADF86537}"/>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504825</xdr:rowOff>
    </xdr:from>
    <xdr:ext cx="95250" cy="448496"/>
    <xdr:sp macro="" textlink="">
      <xdr:nvSpPr>
        <xdr:cNvPr id="2584" name="Text Box 15">
          <a:extLst>
            <a:ext uri="{FF2B5EF4-FFF2-40B4-BE49-F238E27FC236}">
              <a16:creationId xmlns:a16="http://schemas.microsoft.com/office/drawing/2014/main" id="{36B681BF-51A7-46F8-BCFF-A8AD75421429}"/>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504825</xdr:rowOff>
    </xdr:from>
    <xdr:ext cx="95250" cy="442269"/>
    <xdr:sp macro="" textlink="">
      <xdr:nvSpPr>
        <xdr:cNvPr id="2585" name="Text Box 15">
          <a:extLst>
            <a:ext uri="{FF2B5EF4-FFF2-40B4-BE49-F238E27FC236}">
              <a16:creationId xmlns:a16="http://schemas.microsoft.com/office/drawing/2014/main" id="{A4AC8EA8-ECEC-48F3-9926-7DD8ED61BEB2}"/>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504825</xdr:rowOff>
    </xdr:from>
    <xdr:ext cx="95250" cy="442269"/>
    <xdr:sp macro="" textlink="">
      <xdr:nvSpPr>
        <xdr:cNvPr id="2586" name="Text Box 15">
          <a:extLst>
            <a:ext uri="{FF2B5EF4-FFF2-40B4-BE49-F238E27FC236}">
              <a16:creationId xmlns:a16="http://schemas.microsoft.com/office/drawing/2014/main" id="{D39E45EB-7C21-44DE-B6D0-05B36CF974FE}"/>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504825</xdr:rowOff>
    </xdr:from>
    <xdr:ext cx="95250" cy="213632"/>
    <xdr:sp macro="" textlink="">
      <xdr:nvSpPr>
        <xdr:cNvPr id="2587" name="Text Box 15">
          <a:extLst>
            <a:ext uri="{FF2B5EF4-FFF2-40B4-BE49-F238E27FC236}">
              <a16:creationId xmlns:a16="http://schemas.microsoft.com/office/drawing/2014/main" id="{D4676525-7C55-41A8-AC66-EAB82E4FCFDC}"/>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504825</xdr:rowOff>
    </xdr:from>
    <xdr:ext cx="95250" cy="444331"/>
    <xdr:sp macro="" textlink="">
      <xdr:nvSpPr>
        <xdr:cNvPr id="2588" name="Text Box 15">
          <a:extLst>
            <a:ext uri="{FF2B5EF4-FFF2-40B4-BE49-F238E27FC236}">
              <a16:creationId xmlns:a16="http://schemas.microsoft.com/office/drawing/2014/main" id="{1C931037-F664-4247-B49F-7F1B8A9BE66F}"/>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34</xdr:row>
      <xdr:rowOff>170392</xdr:rowOff>
    </xdr:from>
    <xdr:ext cx="95250" cy="213632"/>
    <xdr:sp macro="" textlink="">
      <xdr:nvSpPr>
        <xdr:cNvPr id="2589" name="Text Box 15">
          <a:extLst>
            <a:ext uri="{FF2B5EF4-FFF2-40B4-BE49-F238E27FC236}">
              <a16:creationId xmlns:a16="http://schemas.microsoft.com/office/drawing/2014/main" id="{0DE3CF75-FF18-4A27-AFDE-60437A32840E}"/>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590" name="Text Box 16">
          <a:extLst>
            <a:ext uri="{FF2B5EF4-FFF2-40B4-BE49-F238E27FC236}">
              <a16:creationId xmlns:a16="http://schemas.microsoft.com/office/drawing/2014/main" id="{380C496B-1C02-4BE5-A9E0-B53155068F7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591" name="Text Box 17">
          <a:extLst>
            <a:ext uri="{FF2B5EF4-FFF2-40B4-BE49-F238E27FC236}">
              <a16:creationId xmlns:a16="http://schemas.microsoft.com/office/drawing/2014/main" id="{62B8386C-4EC5-4673-A9FD-BE0AE2B4CBF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592" name="Text Box 18">
          <a:extLst>
            <a:ext uri="{FF2B5EF4-FFF2-40B4-BE49-F238E27FC236}">
              <a16:creationId xmlns:a16="http://schemas.microsoft.com/office/drawing/2014/main" id="{C16A8FBD-7C97-4F0C-954C-EB5F9378DF0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593" name="Text Box 19">
          <a:extLst>
            <a:ext uri="{FF2B5EF4-FFF2-40B4-BE49-F238E27FC236}">
              <a16:creationId xmlns:a16="http://schemas.microsoft.com/office/drawing/2014/main" id="{DFDBEA3D-9A8B-4819-8A80-27513942429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594" name="Text Box 16">
          <a:extLst>
            <a:ext uri="{FF2B5EF4-FFF2-40B4-BE49-F238E27FC236}">
              <a16:creationId xmlns:a16="http://schemas.microsoft.com/office/drawing/2014/main" id="{F4A4CA38-E01F-45A3-88AB-229BCD788EA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595" name="Text Box 17">
          <a:extLst>
            <a:ext uri="{FF2B5EF4-FFF2-40B4-BE49-F238E27FC236}">
              <a16:creationId xmlns:a16="http://schemas.microsoft.com/office/drawing/2014/main" id="{09D734CD-A1A3-4120-B80F-11F23918FB4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596" name="Text Box 18">
          <a:extLst>
            <a:ext uri="{FF2B5EF4-FFF2-40B4-BE49-F238E27FC236}">
              <a16:creationId xmlns:a16="http://schemas.microsoft.com/office/drawing/2014/main" id="{42E13009-C004-4F5B-A9F2-4971F9A6412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597" name="Text Box 19">
          <a:extLst>
            <a:ext uri="{FF2B5EF4-FFF2-40B4-BE49-F238E27FC236}">
              <a16:creationId xmlns:a16="http://schemas.microsoft.com/office/drawing/2014/main" id="{59CB5CEF-57DF-46A8-AFD7-B4B171C91DA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0</xdr:rowOff>
    </xdr:from>
    <xdr:ext cx="95250" cy="171450"/>
    <xdr:sp macro="" textlink="">
      <xdr:nvSpPr>
        <xdr:cNvPr id="2598" name="Text Box 16">
          <a:extLst>
            <a:ext uri="{FF2B5EF4-FFF2-40B4-BE49-F238E27FC236}">
              <a16:creationId xmlns:a16="http://schemas.microsoft.com/office/drawing/2014/main" id="{C4680E58-42C9-4811-BC24-BE22295E6E54}"/>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0</xdr:rowOff>
    </xdr:from>
    <xdr:ext cx="95250" cy="171450"/>
    <xdr:sp macro="" textlink="">
      <xdr:nvSpPr>
        <xdr:cNvPr id="2599" name="Text Box 17">
          <a:extLst>
            <a:ext uri="{FF2B5EF4-FFF2-40B4-BE49-F238E27FC236}">
              <a16:creationId xmlns:a16="http://schemas.microsoft.com/office/drawing/2014/main" id="{CB15D5CB-D03D-4E8A-ADF8-AD2406305929}"/>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0</xdr:rowOff>
    </xdr:from>
    <xdr:ext cx="95250" cy="171450"/>
    <xdr:sp macro="" textlink="">
      <xdr:nvSpPr>
        <xdr:cNvPr id="2600" name="Text Box 18">
          <a:extLst>
            <a:ext uri="{FF2B5EF4-FFF2-40B4-BE49-F238E27FC236}">
              <a16:creationId xmlns:a16="http://schemas.microsoft.com/office/drawing/2014/main" id="{DB7BBFBA-7DFA-429D-9FF8-79DFBEC70284}"/>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0</xdr:rowOff>
    </xdr:from>
    <xdr:ext cx="95250" cy="171450"/>
    <xdr:sp macro="" textlink="">
      <xdr:nvSpPr>
        <xdr:cNvPr id="2601" name="Text Box 19">
          <a:extLst>
            <a:ext uri="{FF2B5EF4-FFF2-40B4-BE49-F238E27FC236}">
              <a16:creationId xmlns:a16="http://schemas.microsoft.com/office/drawing/2014/main" id="{4B0059FC-4475-4E38-AACA-255456D6147C}"/>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36</xdr:row>
      <xdr:rowOff>504825</xdr:rowOff>
    </xdr:from>
    <xdr:ext cx="95250" cy="444014"/>
    <xdr:sp macro="" textlink="">
      <xdr:nvSpPr>
        <xdr:cNvPr id="2602" name="Text Box 15">
          <a:extLst>
            <a:ext uri="{FF2B5EF4-FFF2-40B4-BE49-F238E27FC236}">
              <a16:creationId xmlns:a16="http://schemas.microsoft.com/office/drawing/2014/main" id="{30097EE6-F33E-47D2-881A-282A02357866}"/>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03" name="Text Box 16">
          <a:extLst>
            <a:ext uri="{FF2B5EF4-FFF2-40B4-BE49-F238E27FC236}">
              <a16:creationId xmlns:a16="http://schemas.microsoft.com/office/drawing/2014/main" id="{6BF3B705-1BFB-48C3-90C9-5E9D3C0B3C7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04" name="Text Box 17">
          <a:extLst>
            <a:ext uri="{FF2B5EF4-FFF2-40B4-BE49-F238E27FC236}">
              <a16:creationId xmlns:a16="http://schemas.microsoft.com/office/drawing/2014/main" id="{E7A39C8A-E00C-4C13-979E-9A5BA46E80E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05" name="Text Box 18">
          <a:extLst>
            <a:ext uri="{FF2B5EF4-FFF2-40B4-BE49-F238E27FC236}">
              <a16:creationId xmlns:a16="http://schemas.microsoft.com/office/drawing/2014/main" id="{BEDA146E-0298-4AC7-88D9-1B0813B88FA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06" name="Text Box 19">
          <a:extLst>
            <a:ext uri="{FF2B5EF4-FFF2-40B4-BE49-F238E27FC236}">
              <a16:creationId xmlns:a16="http://schemas.microsoft.com/office/drawing/2014/main" id="{8213E026-2F1A-4962-9CCD-92EACDB067C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07" name="Text Box 16">
          <a:extLst>
            <a:ext uri="{FF2B5EF4-FFF2-40B4-BE49-F238E27FC236}">
              <a16:creationId xmlns:a16="http://schemas.microsoft.com/office/drawing/2014/main" id="{A58B29D9-CEFB-4049-A135-A18B0A5E80A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08" name="Text Box 17">
          <a:extLst>
            <a:ext uri="{FF2B5EF4-FFF2-40B4-BE49-F238E27FC236}">
              <a16:creationId xmlns:a16="http://schemas.microsoft.com/office/drawing/2014/main" id="{AD8AE094-DDF1-445C-B778-6B0C16934F6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09" name="Text Box 18">
          <a:extLst>
            <a:ext uri="{FF2B5EF4-FFF2-40B4-BE49-F238E27FC236}">
              <a16:creationId xmlns:a16="http://schemas.microsoft.com/office/drawing/2014/main" id="{145620FB-B4E9-4A6E-A459-3E198D2B81D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10" name="Text Box 16">
          <a:extLst>
            <a:ext uri="{FF2B5EF4-FFF2-40B4-BE49-F238E27FC236}">
              <a16:creationId xmlns:a16="http://schemas.microsoft.com/office/drawing/2014/main" id="{DA72BD8B-F494-4917-A8A6-99FA2F567F2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11" name="Text Box 17">
          <a:extLst>
            <a:ext uri="{FF2B5EF4-FFF2-40B4-BE49-F238E27FC236}">
              <a16:creationId xmlns:a16="http://schemas.microsoft.com/office/drawing/2014/main" id="{FB400F92-DBC7-4543-AF01-B633825BC39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12" name="Text Box 18">
          <a:extLst>
            <a:ext uri="{FF2B5EF4-FFF2-40B4-BE49-F238E27FC236}">
              <a16:creationId xmlns:a16="http://schemas.microsoft.com/office/drawing/2014/main" id="{D5FE6735-67D1-47D0-825A-05589B74A1E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13" name="Text Box 19">
          <a:extLst>
            <a:ext uri="{FF2B5EF4-FFF2-40B4-BE49-F238E27FC236}">
              <a16:creationId xmlns:a16="http://schemas.microsoft.com/office/drawing/2014/main" id="{767F8C43-3B5D-4322-835B-9117E86A24C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14" name="Text Box 16">
          <a:extLst>
            <a:ext uri="{FF2B5EF4-FFF2-40B4-BE49-F238E27FC236}">
              <a16:creationId xmlns:a16="http://schemas.microsoft.com/office/drawing/2014/main" id="{A14AADDB-62E7-43A0-91C5-CF139D6A5A3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15" name="Text Box 17">
          <a:extLst>
            <a:ext uri="{FF2B5EF4-FFF2-40B4-BE49-F238E27FC236}">
              <a16:creationId xmlns:a16="http://schemas.microsoft.com/office/drawing/2014/main" id="{A9F6C0E3-0FC8-45B2-801D-FD125654F67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16" name="Text Box 18">
          <a:extLst>
            <a:ext uri="{FF2B5EF4-FFF2-40B4-BE49-F238E27FC236}">
              <a16:creationId xmlns:a16="http://schemas.microsoft.com/office/drawing/2014/main" id="{9C7CCAC2-5DB5-4462-969F-515466EBA67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17" name="Text Box 19">
          <a:extLst>
            <a:ext uri="{FF2B5EF4-FFF2-40B4-BE49-F238E27FC236}">
              <a16:creationId xmlns:a16="http://schemas.microsoft.com/office/drawing/2014/main" id="{745DAE4C-BE10-4E30-8CF7-642B90187FB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504825</xdr:rowOff>
    </xdr:from>
    <xdr:ext cx="95250" cy="456743"/>
    <xdr:sp macro="" textlink="">
      <xdr:nvSpPr>
        <xdr:cNvPr id="2618" name="Text Box 15">
          <a:extLst>
            <a:ext uri="{FF2B5EF4-FFF2-40B4-BE49-F238E27FC236}">
              <a16:creationId xmlns:a16="http://schemas.microsoft.com/office/drawing/2014/main" id="{97D475FB-73FF-4ABF-AA01-9DF8A5329937}"/>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504825</xdr:rowOff>
    </xdr:from>
    <xdr:ext cx="95250" cy="442269"/>
    <xdr:sp macro="" textlink="">
      <xdr:nvSpPr>
        <xdr:cNvPr id="2619" name="Text Box 15">
          <a:extLst>
            <a:ext uri="{FF2B5EF4-FFF2-40B4-BE49-F238E27FC236}">
              <a16:creationId xmlns:a16="http://schemas.microsoft.com/office/drawing/2014/main" id="{18234D30-A47E-4C65-ACA5-BECE23F168E1}"/>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504825</xdr:rowOff>
    </xdr:from>
    <xdr:ext cx="95250" cy="442269"/>
    <xdr:sp macro="" textlink="">
      <xdr:nvSpPr>
        <xdr:cNvPr id="2620" name="Text Box 15">
          <a:extLst>
            <a:ext uri="{FF2B5EF4-FFF2-40B4-BE49-F238E27FC236}">
              <a16:creationId xmlns:a16="http://schemas.microsoft.com/office/drawing/2014/main" id="{7D281450-CA39-4FF3-81C3-8256BC7AF0C8}"/>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504825</xdr:rowOff>
    </xdr:from>
    <xdr:ext cx="95250" cy="213632"/>
    <xdr:sp macro="" textlink="">
      <xdr:nvSpPr>
        <xdr:cNvPr id="2621" name="Text Box 15">
          <a:extLst>
            <a:ext uri="{FF2B5EF4-FFF2-40B4-BE49-F238E27FC236}">
              <a16:creationId xmlns:a16="http://schemas.microsoft.com/office/drawing/2014/main" id="{78B166BF-1F24-481E-9FBC-D9E8F21D8955}"/>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504825</xdr:rowOff>
    </xdr:from>
    <xdr:ext cx="95250" cy="444331"/>
    <xdr:sp macro="" textlink="">
      <xdr:nvSpPr>
        <xdr:cNvPr id="2622" name="Text Box 15">
          <a:extLst>
            <a:ext uri="{FF2B5EF4-FFF2-40B4-BE49-F238E27FC236}">
              <a16:creationId xmlns:a16="http://schemas.microsoft.com/office/drawing/2014/main" id="{9E444D67-D966-4DCD-9716-59EF6394E99C}"/>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504825</xdr:rowOff>
    </xdr:from>
    <xdr:ext cx="95250" cy="213632"/>
    <xdr:sp macro="" textlink="">
      <xdr:nvSpPr>
        <xdr:cNvPr id="2623" name="Text Box 15">
          <a:extLst>
            <a:ext uri="{FF2B5EF4-FFF2-40B4-BE49-F238E27FC236}">
              <a16:creationId xmlns:a16="http://schemas.microsoft.com/office/drawing/2014/main" id="{0568D20B-8046-4943-801F-E16ACB5B9A14}"/>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24" name="Text Box 16">
          <a:extLst>
            <a:ext uri="{FF2B5EF4-FFF2-40B4-BE49-F238E27FC236}">
              <a16:creationId xmlns:a16="http://schemas.microsoft.com/office/drawing/2014/main" id="{729D03FA-A19A-473C-A1C5-4CEA29CC7C4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25" name="Text Box 17">
          <a:extLst>
            <a:ext uri="{FF2B5EF4-FFF2-40B4-BE49-F238E27FC236}">
              <a16:creationId xmlns:a16="http://schemas.microsoft.com/office/drawing/2014/main" id="{1F90CB33-C941-4162-A358-95E4A613093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26" name="Text Box 18">
          <a:extLst>
            <a:ext uri="{FF2B5EF4-FFF2-40B4-BE49-F238E27FC236}">
              <a16:creationId xmlns:a16="http://schemas.microsoft.com/office/drawing/2014/main" id="{AED43804-2821-48C5-8C3D-818D602588B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27" name="Text Box 19">
          <a:extLst>
            <a:ext uri="{FF2B5EF4-FFF2-40B4-BE49-F238E27FC236}">
              <a16:creationId xmlns:a16="http://schemas.microsoft.com/office/drawing/2014/main" id="{7293F6F9-2373-461E-B84D-818D0867134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28" name="Text Box 16">
          <a:extLst>
            <a:ext uri="{FF2B5EF4-FFF2-40B4-BE49-F238E27FC236}">
              <a16:creationId xmlns:a16="http://schemas.microsoft.com/office/drawing/2014/main" id="{73E0C653-8F66-49D9-A6FE-D41FF00356C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29" name="Text Box 17">
          <a:extLst>
            <a:ext uri="{FF2B5EF4-FFF2-40B4-BE49-F238E27FC236}">
              <a16:creationId xmlns:a16="http://schemas.microsoft.com/office/drawing/2014/main" id="{9B354AC8-92C6-4788-A9C3-BB1CA4DD854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30" name="Text Box 18">
          <a:extLst>
            <a:ext uri="{FF2B5EF4-FFF2-40B4-BE49-F238E27FC236}">
              <a16:creationId xmlns:a16="http://schemas.microsoft.com/office/drawing/2014/main" id="{3EE182D8-91DD-4060-8E85-BC1520368BD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31" name="Text Box 19">
          <a:extLst>
            <a:ext uri="{FF2B5EF4-FFF2-40B4-BE49-F238E27FC236}">
              <a16:creationId xmlns:a16="http://schemas.microsoft.com/office/drawing/2014/main" id="{8A86D8F8-2FF0-409D-A733-122F81059D3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0</xdr:rowOff>
    </xdr:from>
    <xdr:ext cx="95250" cy="171450"/>
    <xdr:sp macro="" textlink="">
      <xdr:nvSpPr>
        <xdr:cNvPr id="2632" name="Text Box 16">
          <a:extLst>
            <a:ext uri="{FF2B5EF4-FFF2-40B4-BE49-F238E27FC236}">
              <a16:creationId xmlns:a16="http://schemas.microsoft.com/office/drawing/2014/main" id="{BBC3B9A7-6C7B-4CE4-BD71-2CF119B8F689}"/>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0</xdr:rowOff>
    </xdr:from>
    <xdr:ext cx="95250" cy="171450"/>
    <xdr:sp macro="" textlink="">
      <xdr:nvSpPr>
        <xdr:cNvPr id="2633" name="Text Box 17">
          <a:extLst>
            <a:ext uri="{FF2B5EF4-FFF2-40B4-BE49-F238E27FC236}">
              <a16:creationId xmlns:a16="http://schemas.microsoft.com/office/drawing/2014/main" id="{F921DFB6-D014-4CCF-A1C7-8161475B8B3F}"/>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0</xdr:rowOff>
    </xdr:from>
    <xdr:ext cx="95250" cy="171450"/>
    <xdr:sp macro="" textlink="">
      <xdr:nvSpPr>
        <xdr:cNvPr id="2634" name="Text Box 18">
          <a:extLst>
            <a:ext uri="{FF2B5EF4-FFF2-40B4-BE49-F238E27FC236}">
              <a16:creationId xmlns:a16="http://schemas.microsoft.com/office/drawing/2014/main" id="{4ABCA292-B6B7-4FB4-8A6B-DD75273CCF28}"/>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0</xdr:rowOff>
    </xdr:from>
    <xdr:ext cx="95250" cy="171450"/>
    <xdr:sp macro="" textlink="">
      <xdr:nvSpPr>
        <xdr:cNvPr id="2635" name="Text Box 19">
          <a:extLst>
            <a:ext uri="{FF2B5EF4-FFF2-40B4-BE49-F238E27FC236}">
              <a16:creationId xmlns:a16="http://schemas.microsoft.com/office/drawing/2014/main" id="{3638AB30-955B-4300-8F71-B4159950F97A}"/>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36</xdr:row>
      <xdr:rowOff>504825</xdr:rowOff>
    </xdr:from>
    <xdr:ext cx="95250" cy="444014"/>
    <xdr:sp macro="" textlink="">
      <xdr:nvSpPr>
        <xdr:cNvPr id="2636" name="Text Box 15">
          <a:extLst>
            <a:ext uri="{FF2B5EF4-FFF2-40B4-BE49-F238E27FC236}">
              <a16:creationId xmlns:a16="http://schemas.microsoft.com/office/drawing/2014/main" id="{6AEC20F3-9615-437B-8988-D08968DB9B28}"/>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37" name="Text Box 16">
          <a:extLst>
            <a:ext uri="{FF2B5EF4-FFF2-40B4-BE49-F238E27FC236}">
              <a16:creationId xmlns:a16="http://schemas.microsoft.com/office/drawing/2014/main" id="{B5A18003-B809-4F75-A825-B7BEF2146AC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38" name="Text Box 17">
          <a:extLst>
            <a:ext uri="{FF2B5EF4-FFF2-40B4-BE49-F238E27FC236}">
              <a16:creationId xmlns:a16="http://schemas.microsoft.com/office/drawing/2014/main" id="{4C392BFD-A43B-4D5F-80CC-1F0DE91006C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39" name="Text Box 18">
          <a:extLst>
            <a:ext uri="{FF2B5EF4-FFF2-40B4-BE49-F238E27FC236}">
              <a16:creationId xmlns:a16="http://schemas.microsoft.com/office/drawing/2014/main" id="{C4BCB883-FEB5-4D70-9B94-A00EC59E2BD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40" name="Text Box 19">
          <a:extLst>
            <a:ext uri="{FF2B5EF4-FFF2-40B4-BE49-F238E27FC236}">
              <a16:creationId xmlns:a16="http://schemas.microsoft.com/office/drawing/2014/main" id="{8DFE8D78-9BB6-4CC4-A5B7-420585599EF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36</xdr:row>
      <xdr:rowOff>504825</xdr:rowOff>
    </xdr:from>
    <xdr:ext cx="95250" cy="442269"/>
    <xdr:sp macro="" textlink="">
      <xdr:nvSpPr>
        <xdr:cNvPr id="2641" name="Text Box 15">
          <a:extLst>
            <a:ext uri="{FF2B5EF4-FFF2-40B4-BE49-F238E27FC236}">
              <a16:creationId xmlns:a16="http://schemas.microsoft.com/office/drawing/2014/main" id="{963B4BFD-7280-4B87-9C37-AD3CC945F8B4}"/>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42" name="Text Box 16">
          <a:extLst>
            <a:ext uri="{FF2B5EF4-FFF2-40B4-BE49-F238E27FC236}">
              <a16:creationId xmlns:a16="http://schemas.microsoft.com/office/drawing/2014/main" id="{1027AC25-1BE0-48E9-A0A9-A2DA4993FBC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43" name="Text Box 17">
          <a:extLst>
            <a:ext uri="{FF2B5EF4-FFF2-40B4-BE49-F238E27FC236}">
              <a16:creationId xmlns:a16="http://schemas.microsoft.com/office/drawing/2014/main" id="{5C7429F7-A945-40E5-BB05-478D240A494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44" name="Text Box 18">
          <a:extLst>
            <a:ext uri="{FF2B5EF4-FFF2-40B4-BE49-F238E27FC236}">
              <a16:creationId xmlns:a16="http://schemas.microsoft.com/office/drawing/2014/main" id="{C6E2AC5A-E62F-434F-A01D-2AC4E4F03BC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45" name="Text Box 16">
          <a:extLst>
            <a:ext uri="{FF2B5EF4-FFF2-40B4-BE49-F238E27FC236}">
              <a16:creationId xmlns:a16="http://schemas.microsoft.com/office/drawing/2014/main" id="{F70BD09B-BE5A-4A58-BE8A-0E8BDCAD40D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46" name="Text Box 17">
          <a:extLst>
            <a:ext uri="{FF2B5EF4-FFF2-40B4-BE49-F238E27FC236}">
              <a16:creationId xmlns:a16="http://schemas.microsoft.com/office/drawing/2014/main" id="{8F7FD432-E211-4167-9E65-07035764007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47" name="Text Box 18">
          <a:extLst>
            <a:ext uri="{FF2B5EF4-FFF2-40B4-BE49-F238E27FC236}">
              <a16:creationId xmlns:a16="http://schemas.microsoft.com/office/drawing/2014/main" id="{0FFC003C-25B5-4FB2-8CBF-21D04A7B940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48" name="Text Box 19">
          <a:extLst>
            <a:ext uri="{FF2B5EF4-FFF2-40B4-BE49-F238E27FC236}">
              <a16:creationId xmlns:a16="http://schemas.microsoft.com/office/drawing/2014/main" id="{055D50F0-A9B5-4DB5-8262-FA3733DE951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49" name="Text Box 16">
          <a:extLst>
            <a:ext uri="{FF2B5EF4-FFF2-40B4-BE49-F238E27FC236}">
              <a16:creationId xmlns:a16="http://schemas.microsoft.com/office/drawing/2014/main" id="{C8E7BC7F-A86F-4A74-B912-11C60AC257D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50" name="Text Box 17">
          <a:extLst>
            <a:ext uri="{FF2B5EF4-FFF2-40B4-BE49-F238E27FC236}">
              <a16:creationId xmlns:a16="http://schemas.microsoft.com/office/drawing/2014/main" id="{CF42D97F-3136-4E60-9408-9D3406BFB77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51" name="Text Box 18">
          <a:extLst>
            <a:ext uri="{FF2B5EF4-FFF2-40B4-BE49-F238E27FC236}">
              <a16:creationId xmlns:a16="http://schemas.microsoft.com/office/drawing/2014/main" id="{90C595C0-31E0-4D22-AEB3-65518CD886C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38</xdr:row>
      <xdr:rowOff>170392</xdr:rowOff>
    </xdr:from>
    <xdr:ext cx="95250" cy="213632"/>
    <xdr:sp macro="" textlink="">
      <xdr:nvSpPr>
        <xdr:cNvPr id="2652" name="Text Box 15">
          <a:extLst>
            <a:ext uri="{FF2B5EF4-FFF2-40B4-BE49-F238E27FC236}">
              <a16:creationId xmlns:a16="http://schemas.microsoft.com/office/drawing/2014/main" id="{C91BE9F3-E80D-4192-A787-2E8CC0CF82BB}"/>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53" name="Text Box 16">
          <a:extLst>
            <a:ext uri="{FF2B5EF4-FFF2-40B4-BE49-F238E27FC236}">
              <a16:creationId xmlns:a16="http://schemas.microsoft.com/office/drawing/2014/main" id="{FF076C2A-1EA4-4AEA-9734-AE3E6581B98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54" name="Text Box 17">
          <a:extLst>
            <a:ext uri="{FF2B5EF4-FFF2-40B4-BE49-F238E27FC236}">
              <a16:creationId xmlns:a16="http://schemas.microsoft.com/office/drawing/2014/main" id="{79BA1849-C040-4004-9E8D-CAA86443E43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55" name="Text Box 18">
          <a:extLst>
            <a:ext uri="{FF2B5EF4-FFF2-40B4-BE49-F238E27FC236}">
              <a16:creationId xmlns:a16="http://schemas.microsoft.com/office/drawing/2014/main" id="{F6E5E48D-ED68-41EA-BC91-9A3FF3B7287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56" name="Text Box 19">
          <a:extLst>
            <a:ext uri="{FF2B5EF4-FFF2-40B4-BE49-F238E27FC236}">
              <a16:creationId xmlns:a16="http://schemas.microsoft.com/office/drawing/2014/main" id="{2DDB3E8A-FA2A-4688-82A9-13364550B3F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57" name="Text Box 16">
          <a:extLst>
            <a:ext uri="{FF2B5EF4-FFF2-40B4-BE49-F238E27FC236}">
              <a16:creationId xmlns:a16="http://schemas.microsoft.com/office/drawing/2014/main" id="{F78F7BE2-CAA4-4F72-BD77-3D22006AB3B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58" name="Text Box 17">
          <a:extLst>
            <a:ext uri="{FF2B5EF4-FFF2-40B4-BE49-F238E27FC236}">
              <a16:creationId xmlns:a16="http://schemas.microsoft.com/office/drawing/2014/main" id="{00568E68-BA3B-43F2-98F9-E5CD98D7CB6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59" name="Text Box 18">
          <a:extLst>
            <a:ext uri="{FF2B5EF4-FFF2-40B4-BE49-F238E27FC236}">
              <a16:creationId xmlns:a16="http://schemas.microsoft.com/office/drawing/2014/main" id="{9EE0829D-316C-45AE-B832-8EBCBF5BADD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60" name="Text Box 19">
          <a:extLst>
            <a:ext uri="{FF2B5EF4-FFF2-40B4-BE49-F238E27FC236}">
              <a16:creationId xmlns:a16="http://schemas.microsoft.com/office/drawing/2014/main" id="{5E9C82A6-7B59-4475-8268-25E513D2FE6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35</xdr:row>
      <xdr:rowOff>0</xdr:rowOff>
    </xdr:from>
    <xdr:ext cx="95250" cy="171450"/>
    <xdr:sp macro="" textlink="">
      <xdr:nvSpPr>
        <xdr:cNvPr id="2661" name="Text Box 16">
          <a:extLst>
            <a:ext uri="{FF2B5EF4-FFF2-40B4-BE49-F238E27FC236}">
              <a16:creationId xmlns:a16="http://schemas.microsoft.com/office/drawing/2014/main" id="{7C4281AE-2B93-47EB-B788-2D122B716F09}"/>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35</xdr:row>
      <xdr:rowOff>0</xdr:rowOff>
    </xdr:from>
    <xdr:ext cx="95250" cy="171450"/>
    <xdr:sp macro="" textlink="">
      <xdr:nvSpPr>
        <xdr:cNvPr id="2662" name="Text Box 17">
          <a:extLst>
            <a:ext uri="{FF2B5EF4-FFF2-40B4-BE49-F238E27FC236}">
              <a16:creationId xmlns:a16="http://schemas.microsoft.com/office/drawing/2014/main" id="{84AF8213-D524-4CFB-8136-CA202C826625}"/>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35</xdr:row>
      <xdr:rowOff>0</xdr:rowOff>
    </xdr:from>
    <xdr:ext cx="95250" cy="171450"/>
    <xdr:sp macro="" textlink="">
      <xdr:nvSpPr>
        <xdr:cNvPr id="2663" name="Text Box 18">
          <a:extLst>
            <a:ext uri="{FF2B5EF4-FFF2-40B4-BE49-F238E27FC236}">
              <a16:creationId xmlns:a16="http://schemas.microsoft.com/office/drawing/2014/main" id="{09885D82-B59A-4724-8D77-A519E16B9EED}"/>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35</xdr:row>
      <xdr:rowOff>0</xdr:rowOff>
    </xdr:from>
    <xdr:ext cx="95250" cy="171450"/>
    <xdr:sp macro="" textlink="">
      <xdr:nvSpPr>
        <xdr:cNvPr id="2664" name="Text Box 19">
          <a:extLst>
            <a:ext uri="{FF2B5EF4-FFF2-40B4-BE49-F238E27FC236}">
              <a16:creationId xmlns:a16="http://schemas.microsoft.com/office/drawing/2014/main" id="{C1269595-A4F0-456C-A7CD-28379C6E83B9}"/>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36</xdr:row>
      <xdr:rowOff>504825</xdr:rowOff>
    </xdr:from>
    <xdr:ext cx="95250" cy="444014"/>
    <xdr:sp macro="" textlink="">
      <xdr:nvSpPr>
        <xdr:cNvPr id="2665" name="Text Box 15">
          <a:extLst>
            <a:ext uri="{FF2B5EF4-FFF2-40B4-BE49-F238E27FC236}">
              <a16:creationId xmlns:a16="http://schemas.microsoft.com/office/drawing/2014/main" id="{4E22EAD1-4A4F-469B-B8EC-7058063BE054}"/>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66" name="Text Box 16">
          <a:extLst>
            <a:ext uri="{FF2B5EF4-FFF2-40B4-BE49-F238E27FC236}">
              <a16:creationId xmlns:a16="http://schemas.microsoft.com/office/drawing/2014/main" id="{8E8C3CE8-1BEB-4BBD-9BC3-55BD29E33C7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67" name="Text Box 17">
          <a:extLst>
            <a:ext uri="{FF2B5EF4-FFF2-40B4-BE49-F238E27FC236}">
              <a16:creationId xmlns:a16="http://schemas.microsoft.com/office/drawing/2014/main" id="{B4E7DF71-F979-4C98-AC10-7CE8E1FC73E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68" name="Text Box 18">
          <a:extLst>
            <a:ext uri="{FF2B5EF4-FFF2-40B4-BE49-F238E27FC236}">
              <a16:creationId xmlns:a16="http://schemas.microsoft.com/office/drawing/2014/main" id="{5DA9130E-A1D6-4F97-A680-F8A0AA67EE3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69" name="Text Box 19">
          <a:extLst>
            <a:ext uri="{FF2B5EF4-FFF2-40B4-BE49-F238E27FC236}">
              <a16:creationId xmlns:a16="http://schemas.microsoft.com/office/drawing/2014/main" id="{3D8B161F-D7A4-406B-AD30-570ABBFA84D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70" name="Text Box 16">
          <a:extLst>
            <a:ext uri="{FF2B5EF4-FFF2-40B4-BE49-F238E27FC236}">
              <a16:creationId xmlns:a16="http://schemas.microsoft.com/office/drawing/2014/main" id="{6E73EC7F-D365-4E89-B99D-B68A6DF9AAD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71" name="Text Box 17">
          <a:extLst>
            <a:ext uri="{FF2B5EF4-FFF2-40B4-BE49-F238E27FC236}">
              <a16:creationId xmlns:a16="http://schemas.microsoft.com/office/drawing/2014/main" id="{134FFAF2-7A72-4750-84D1-D022A23175A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38</xdr:row>
      <xdr:rowOff>15875</xdr:rowOff>
    </xdr:from>
    <xdr:ext cx="95250" cy="171450"/>
    <xdr:sp macro="" textlink="">
      <xdr:nvSpPr>
        <xdr:cNvPr id="2672" name="Text Box 18">
          <a:extLst>
            <a:ext uri="{FF2B5EF4-FFF2-40B4-BE49-F238E27FC236}">
              <a16:creationId xmlns:a16="http://schemas.microsoft.com/office/drawing/2014/main" id="{612F5939-24B4-4DDC-95D6-9BD26CA2177A}"/>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73" name="Text Box 16">
          <a:extLst>
            <a:ext uri="{FF2B5EF4-FFF2-40B4-BE49-F238E27FC236}">
              <a16:creationId xmlns:a16="http://schemas.microsoft.com/office/drawing/2014/main" id="{FB0A910F-3352-41A6-8F57-4421A5B4D6B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74" name="Text Box 17">
          <a:extLst>
            <a:ext uri="{FF2B5EF4-FFF2-40B4-BE49-F238E27FC236}">
              <a16:creationId xmlns:a16="http://schemas.microsoft.com/office/drawing/2014/main" id="{7F4A7FBD-F71D-4C37-A616-946D6B96BFE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75" name="Text Box 18">
          <a:extLst>
            <a:ext uri="{FF2B5EF4-FFF2-40B4-BE49-F238E27FC236}">
              <a16:creationId xmlns:a16="http://schemas.microsoft.com/office/drawing/2014/main" id="{E5BD7DD5-711D-4890-9D92-AF9107C0CCF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76" name="Text Box 19">
          <a:extLst>
            <a:ext uri="{FF2B5EF4-FFF2-40B4-BE49-F238E27FC236}">
              <a16:creationId xmlns:a16="http://schemas.microsoft.com/office/drawing/2014/main" id="{4EF3D72A-224D-4087-8E1A-F5E721106D7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77" name="Text Box 16">
          <a:extLst>
            <a:ext uri="{FF2B5EF4-FFF2-40B4-BE49-F238E27FC236}">
              <a16:creationId xmlns:a16="http://schemas.microsoft.com/office/drawing/2014/main" id="{C915B8EC-1BAF-4636-A63D-DBF109948AA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38</xdr:row>
      <xdr:rowOff>170392</xdr:rowOff>
    </xdr:from>
    <xdr:ext cx="95250" cy="213632"/>
    <xdr:sp macro="" textlink="">
      <xdr:nvSpPr>
        <xdr:cNvPr id="2678" name="Text Box 15">
          <a:extLst>
            <a:ext uri="{FF2B5EF4-FFF2-40B4-BE49-F238E27FC236}">
              <a16:creationId xmlns:a16="http://schemas.microsoft.com/office/drawing/2014/main" id="{4E5D9C65-1005-4003-9A62-F591F1ED5B73}"/>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504825</xdr:rowOff>
    </xdr:from>
    <xdr:ext cx="95250" cy="448496"/>
    <xdr:sp macro="" textlink="">
      <xdr:nvSpPr>
        <xdr:cNvPr id="2679" name="Text Box 15">
          <a:extLst>
            <a:ext uri="{FF2B5EF4-FFF2-40B4-BE49-F238E27FC236}">
              <a16:creationId xmlns:a16="http://schemas.microsoft.com/office/drawing/2014/main" id="{8511F78D-F366-4419-AFA4-824B9B2E0671}"/>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504825</xdr:rowOff>
    </xdr:from>
    <xdr:ext cx="95250" cy="442269"/>
    <xdr:sp macro="" textlink="">
      <xdr:nvSpPr>
        <xdr:cNvPr id="2680" name="Text Box 15">
          <a:extLst>
            <a:ext uri="{FF2B5EF4-FFF2-40B4-BE49-F238E27FC236}">
              <a16:creationId xmlns:a16="http://schemas.microsoft.com/office/drawing/2014/main" id="{CE87F8C3-207B-4205-BB80-266F76A28C7E}"/>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504825</xdr:rowOff>
    </xdr:from>
    <xdr:ext cx="95250" cy="442269"/>
    <xdr:sp macro="" textlink="">
      <xdr:nvSpPr>
        <xdr:cNvPr id="2681" name="Text Box 15">
          <a:extLst>
            <a:ext uri="{FF2B5EF4-FFF2-40B4-BE49-F238E27FC236}">
              <a16:creationId xmlns:a16="http://schemas.microsoft.com/office/drawing/2014/main" id="{4BAC2287-EA25-4C38-BA8E-162B728F8CF9}"/>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504825</xdr:rowOff>
    </xdr:from>
    <xdr:ext cx="95250" cy="213632"/>
    <xdr:sp macro="" textlink="">
      <xdr:nvSpPr>
        <xdr:cNvPr id="2682" name="Text Box 15">
          <a:extLst>
            <a:ext uri="{FF2B5EF4-FFF2-40B4-BE49-F238E27FC236}">
              <a16:creationId xmlns:a16="http://schemas.microsoft.com/office/drawing/2014/main" id="{4F8F6CF0-F228-46DF-9F93-7E21A67C217D}"/>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504825</xdr:rowOff>
    </xdr:from>
    <xdr:ext cx="95250" cy="444331"/>
    <xdr:sp macro="" textlink="">
      <xdr:nvSpPr>
        <xdr:cNvPr id="2683" name="Text Box 15">
          <a:extLst>
            <a:ext uri="{FF2B5EF4-FFF2-40B4-BE49-F238E27FC236}">
              <a16:creationId xmlns:a16="http://schemas.microsoft.com/office/drawing/2014/main" id="{D123ED7F-089C-4F1A-A3F4-D87D0D865BC6}"/>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38</xdr:row>
      <xdr:rowOff>170392</xdr:rowOff>
    </xdr:from>
    <xdr:ext cx="95250" cy="213632"/>
    <xdr:sp macro="" textlink="">
      <xdr:nvSpPr>
        <xdr:cNvPr id="2684" name="Text Box 15">
          <a:extLst>
            <a:ext uri="{FF2B5EF4-FFF2-40B4-BE49-F238E27FC236}">
              <a16:creationId xmlns:a16="http://schemas.microsoft.com/office/drawing/2014/main" id="{C17CA207-69FD-4F42-9757-4FE952AB42D9}"/>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685" name="Text Box 16">
          <a:extLst>
            <a:ext uri="{FF2B5EF4-FFF2-40B4-BE49-F238E27FC236}">
              <a16:creationId xmlns:a16="http://schemas.microsoft.com/office/drawing/2014/main" id="{546D87F2-88D0-427D-9B9C-3B7F4806D28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686" name="Text Box 17">
          <a:extLst>
            <a:ext uri="{FF2B5EF4-FFF2-40B4-BE49-F238E27FC236}">
              <a16:creationId xmlns:a16="http://schemas.microsoft.com/office/drawing/2014/main" id="{44EDB9DD-C6BB-4BDF-9DA8-F1259E5FE2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687" name="Text Box 18">
          <a:extLst>
            <a:ext uri="{FF2B5EF4-FFF2-40B4-BE49-F238E27FC236}">
              <a16:creationId xmlns:a16="http://schemas.microsoft.com/office/drawing/2014/main" id="{F0E38515-820C-407A-810F-F56B14A9194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688" name="Text Box 19">
          <a:extLst>
            <a:ext uri="{FF2B5EF4-FFF2-40B4-BE49-F238E27FC236}">
              <a16:creationId xmlns:a16="http://schemas.microsoft.com/office/drawing/2014/main" id="{99004E3D-414D-43E0-960C-7A480674371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689" name="Text Box 16">
          <a:extLst>
            <a:ext uri="{FF2B5EF4-FFF2-40B4-BE49-F238E27FC236}">
              <a16:creationId xmlns:a16="http://schemas.microsoft.com/office/drawing/2014/main" id="{FD2C4FBF-F963-4ACE-BA0A-0DAFA23F57B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690" name="Text Box 17">
          <a:extLst>
            <a:ext uri="{FF2B5EF4-FFF2-40B4-BE49-F238E27FC236}">
              <a16:creationId xmlns:a16="http://schemas.microsoft.com/office/drawing/2014/main" id="{ECAE160A-9091-4BA7-B7BB-2D877DB7DAF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691" name="Text Box 18">
          <a:extLst>
            <a:ext uri="{FF2B5EF4-FFF2-40B4-BE49-F238E27FC236}">
              <a16:creationId xmlns:a16="http://schemas.microsoft.com/office/drawing/2014/main" id="{8FA432B4-A9AC-4989-8191-CB4DE1F5E9E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692" name="Text Box 19">
          <a:extLst>
            <a:ext uri="{FF2B5EF4-FFF2-40B4-BE49-F238E27FC236}">
              <a16:creationId xmlns:a16="http://schemas.microsoft.com/office/drawing/2014/main" id="{CFC81269-924A-4BAB-99E6-A52110A395A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42</xdr:row>
      <xdr:rowOff>0</xdr:rowOff>
    </xdr:from>
    <xdr:ext cx="95250" cy="171450"/>
    <xdr:sp macro="" textlink="">
      <xdr:nvSpPr>
        <xdr:cNvPr id="2693" name="Text Box 16">
          <a:extLst>
            <a:ext uri="{FF2B5EF4-FFF2-40B4-BE49-F238E27FC236}">
              <a16:creationId xmlns:a16="http://schemas.microsoft.com/office/drawing/2014/main" id="{E6BAB2EC-F6DE-4491-81CD-836E115478D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42</xdr:row>
      <xdr:rowOff>0</xdr:rowOff>
    </xdr:from>
    <xdr:ext cx="95250" cy="171450"/>
    <xdr:sp macro="" textlink="">
      <xdr:nvSpPr>
        <xdr:cNvPr id="2694" name="Text Box 17">
          <a:extLst>
            <a:ext uri="{FF2B5EF4-FFF2-40B4-BE49-F238E27FC236}">
              <a16:creationId xmlns:a16="http://schemas.microsoft.com/office/drawing/2014/main" id="{6DBE44F3-9FFC-49D0-BD66-08D5C526F81D}"/>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42</xdr:row>
      <xdr:rowOff>0</xdr:rowOff>
    </xdr:from>
    <xdr:ext cx="95250" cy="171450"/>
    <xdr:sp macro="" textlink="">
      <xdr:nvSpPr>
        <xdr:cNvPr id="2695" name="Text Box 18">
          <a:extLst>
            <a:ext uri="{FF2B5EF4-FFF2-40B4-BE49-F238E27FC236}">
              <a16:creationId xmlns:a16="http://schemas.microsoft.com/office/drawing/2014/main" id="{BEC3606C-ADBE-48E9-875A-005A3B30F688}"/>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42</xdr:row>
      <xdr:rowOff>0</xdr:rowOff>
    </xdr:from>
    <xdr:ext cx="95250" cy="171450"/>
    <xdr:sp macro="" textlink="">
      <xdr:nvSpPr>
        <xdr:cNvPr id="2696" name="Text Box 19">
          <a:extLst>
            <a:ext uri="{FF2B5EF4-FFF2-40B4-BE49-F238E27FC236}">
              <a16:creationId xmlns:a16="http://schemas.microsoft.com/office/drawing/2014/main" id="{87F5856A-058F-4CC7-90DC-BB7365549B0B}"/>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40</xdr:row>
      <xdr:rowOff>504825</xdr:rowOff>
    </xdr:from>
    <xdr:ext cx="95250" cy="444014"/>
    <xdr:sp macro="" textlink="">
      <xdr:nvSpPr>
        <xdr:cNvPr id="2697" name="Text Box 15">
          <a:extLst>
            <a:ext uri="{FF2B5EF4-FFF2-40B4-BE49-F238E27FC236}">
              <a16:creationId xmlns:a16="http://schemas.microsoft.com/office/drawing/2014/main" id="{4C3E2809-417F-4D59-A643-BA3334BB1F4A}"/>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698" name="Text Box 16">
          <a:extLst>
            <a:ext uri="{FF2B5EF4-FFF2-40B4-BE49-F238E27FC236}">
              <a16:creationId xmlns:a16="http://schemas.microsoft.com/office/drawing/2014/main" id="{AB905C9C-7258-4C96-B363-5B3E82736BE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699" name="Text Box 17">
          <a:extLst>
            <a:ext uri="{FF2B5EF4-FFF2-40B4-BE49-F238E27FC236}">
              <a16:creationId xmlns:a16="http://schemas.microsoft.com/office/drawing/2014/main" id="{90825C06-DFF9-439D-8720-9724E9CAC57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00" name="Text Box 18">
          <a:extLst>
            <a:ext uri="{FF2B5EF4-FFF2-40B4-BE49-F238E27FC236}">
              <a16:creationId xmlns:a16="http://schemas.microsoft.com/office/drawing/2014/main" id="{11FF6F19-E047-4858-8EB7-2202B20D2DE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01" name="Text Box 19">
          <a:extLst>
            <a:ext uri="{FF2B5EF4-FFF2-40B4-BE49-F238E27FC236}">
              <a16:creationId xmlns:a16="http://schemas.microsoft.com/office/drawing/2014/main" id="{F71777B8-1084-476F-A712-8678016228D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02" name="Text Box 16">
          <a:extLst>
            <a:ext uri="{FF2B5EF4-FFF2-40B4-BE49-F238E27FC236}">
              <a16:creationId xmlns:a16="http://schemas.microsoft.com/office/drawing/2014/main" id="{BAA0A486-B659-4B19-8340-501E321DD79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03" name="Text Box 17">
          <a:extLst>
            <a:ext uri="{FF2B5EF4-FFF2-40B4-BE49-F238E27FC236}">
              <a16:creationId xmlns:a16="http://schemas.microsoft.com/office/drawing/2014/main" id="{E0408D2B-51FD-4C10-8CD8-AD8710E46BD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04" name="Text Box 18">
          <a:extLst>
            <a:ext uri="{FF2B5EF4-FFF2-40B4-BE49-F238E27FC236}">
              <a16:creationId xmlns:a16="http://schemas.microsoft.com/office/drawing/2014/main" id="{7A993A80-98ED-4F15-A89A-820297EA76E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05" name="Text Box 16">
          <a:extLst>
            <a:ext uri="{FF2B5EF4-FFF2-40B4-BE49-F238E27FC236}">
              <a16:creationId xmlns:a16="http://schemas.microsoft.com/office/drawing/2014/main" id="{021DBD65-298B-4544-9CD2-DE2B4154D94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06" name="Text Box 17">
          <a:extLst>
            <a:ext uri="{FF2B5EF4-FFF2-40B4-BE49-F238E27FC236}">
              <a16:creationId xmlns:a16="http://schemas.microsoft.com/office/drawing/2014/main" id="{AFA8462C-7A79-405B-807D-6EA2ACCFEAA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07" name="Text Box 18">
          <a:extLst>
            <a:ext uri="{FF2B5EF4-FFF2-40B4-BE49-F238E27FC236}">
              <a16:creationId xmlns:a16="http://schemas.microsoft.com/office/drawing/2014/main" id="{B8EAB939-A63E-4FCD-9953-42588E41414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08" name="Text Box 19">
          <a:extLst>
            <a:ext uri="{FF2B5EF4-FFF2-40B4-BE49-F238E27FC236}">
              <a16:creationId xmlns:a16="http://schemas.microsoft.com/office/drawing/2014/main" id="{7B36C622-9AC1-4219-8444-CF51712DC25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09" name="Text Box 16">
          <a:extLst>
            <a:ext uri="{FF2B5EF4-FFF2-40B4-BE49-F238E27FC236}">
              <a16:creationId xmlns:a16="http://schemas.microsoft.com/office/drawing/2014/main" id="{B3727848-8991-4C58-A15B-4024DC3016A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10" name="Text Box 17">
          <a:extLst>
            <a:ext uri="{FF2B5EF4-FFF2-40B4-BE49-F238E27FC236}">
              <a16:creationId xmlns:a16="http://schemas.microsoft.com/office/drawing/2014/main" id="{AEEF6393-00A6-4226-B52F-F33DC43B2E8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11" name="Text Box 18">
          <a:extLst>
            <a:ext uri="{FF2B5EF4-FFF2-40B4-BE49-F238E27FC236}">
              <a16:creationId xmlns:a16="http://schemas.microsoft.com/office/drawing/2014/main" id="{16A1E27D-C104-4D83-9E2A-BC1E2696740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12" name="Text Box 19">
          <a:extLst>
            <a:ext uri="{FF2B5EF4-FFF2-40B4-BE49-F238E27FC236}">
              <a16:creationId xmlns:a16="http://schemas.microsoft.com/office/drawing/2014/main" id="{4B92C1F7-15A3-43D2-ACD4-5EA1A3B0066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504825</xdr:rowOff>
    </xdr:from>
    <xdr:ext cx="95250" cy="456743"/>
    <xdr:sp macro="" textlink="">
      <xdr:nvSpPr>
        <xdr:cNvPr id="2713" name="Text Box 15">
          <a:extLst>
            <a:ext uri="{FF2B5EF4-FFF2-40B4-BE49-F238E27FC236}">
              <a16:creationId xmlns:a16="http://schemas.microsoft.com/office/drawing/2014/main" id="{B7A50176-BCE5-4F2D-9488-EC74E89C62AA}"/>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504825</xdr:rowOff>
    </xdr:from>
    <xdr:ext cx="95250" cy="442269"/>
    <xdr:sp macro="" textlink="">
      <xdr:nvSpPr>
        <xdr:cNvPr id="2714" name="Text Box 15">
          <a:extLst>
            <a:ext uri="{FF2B5EF4-FFF2-40B4-BE49-F238E27FC236}">
              <a16:creationId xmlns:a16="http://schemas.microsoft.com/office/drawing/2014/main" id="{58B64812-3374-4A55-BBBA-F186454E92E7}"/>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504825</xdr:rowOff>
    </xdr:from>
    <xdr:ext cx="95250" cy="442269"/>
    <xdr:sp macro="" textlink="">
      <xdr:nvSpPr>
        <xdr:cNvPr id="2715" name="Text Box 15">
          <a:extLst>
            <a:ext uri="{FF2B5EF4-FFF2-40B4-BE49-F238E27FC236}">
              <a16:creationId xmlns:a16="http://schemas.microsoft.com/office/drawing/2014/main" id="{E4CA91C3-7B89-4096-BFD5-A359D080D402}"/>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504825</xdr:rowOff>
    </xdr:from>
    <xdr:ext cx="95250" cy="213632"/>
    <xdr:sp macro="" textlink="">
      <xdr:nvSpPr>
        <xdr:cNvPr id="2716" name="Text Box 15">
          <a:extLst>
            <a:ext uri="{FF2B5EF4-FFF2-40B4-BE49-F238E27FC236}">
              <a16:creationId xmlns:a16="http://schemas.microsoft.com/office/drawing/2014/main" id="{89726DA6-E092-428D-A0A5-FE12313F10D3}"/>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504825</xdr:rowOff>
    </xdr:from>
    <xdr:ext cx="95250" cy="444331"/>
    <xdr:sp macro="" textlink="">
      <xdr:nvSpPr>
        <xdr:cNvPr id="2717" name="Text Box 15">
          <a:extLst>
            <a:ext uri="{FF2B5EF4-FFF2-40B4-BE49-F238E27FC236}">
              <a16:creationId xmlns:a16="http://schemas.microsoft.com/office/drawing/2014/main" id="{B0229B05-7CE4-4A3E-958F-C1422D0C6B96}"/>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504825</xdr:rowOff>
    </xdr:from>
    <xdr:ext cx="95250" cy="213632"/>
    <xdr:sp macro="" textlink="">
      <xdr:nvSpPr>
        <xdr:cNvPr id="2718" name="Text Box 15">
          <a:extLst>
            <a:ext uri="{FF2B5EF4-FFF2-40B4-BE49-F238E27FC236}">
              <a16:creationId xmlns:a16="http://schemas.microsoft.com/office/drawing/2014/main" id="{6B163965-7868-4282-B834-57AC52D8F922}"/>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19" name="Text Box 16">
          <a:extLst>
            <a:ext uri="{FF2B5EF4-FFF2-40B4-BE49-F238E27FC236}">
              <a16:creationId xmlns:a16="http://schemas.microsoft.com/office/drawing/2014/main" id="{DCFD0E3F-9910-4457-9DC8-6D12CBE793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20" name="Text Box 17">
          <a:extLst>
            <a:ext uri="{FF2B5EF4-FFF2-40B4-BE49-F238E27FC236}">
              <a16:creationId xmlns:a16="http://schemas.microsoft.com/office/drawing/2014/main" id="{9364E9B6-B696-4FB9-9365-201824DC5C4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21" name="Text Box 18">
          <a:extLst>
            <a:ext uri="{FF2B5EF4-FFF2-40B4-BE49-F238E27FC236}">
              <a16:creationId xmlns:a16="http://schemas.microsoft.com/office/drawing/2014/main" id="{06776CD8-214D-471A-BC9D-C24D514DE76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22" name="Text Box 19">
          <a:extLst>
            <a:ext uri="{FF2B5EF4-FFF2-40B4-BE49-F238E27FC236}">
              <a16:creationId xmlns:a16="http://schemas.microsoft.com/office/drawing/2014/main" id="{779F28FE-7C99-4E5C-A379-A5490F6E45A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23" name="Text Box 16">
          <a:extLst>
            <a:ext uri="{FF2B5EF4-FFF2-40B4-BE49-F238E27FC236}">
              <a16:creationId xmlns:a16="http://schemas.microsoft.com/office/drawing/2014/main" id="{C93F5A89-7CBA-4AD1-B8BA-A8400657DC4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24" name="Text Box 17">
          <a:extLst>
            <a:ext uri="{FF2B5EF4-FFF2-40B4-BE49-F238E27FC236}">
              <a16:creationId xmlns:a16="http://schemas.microsoft.com/office/drawing/2014/main" id="{7C1CE767-93F3-4351-B02B-54350E65317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25" name="Text Box 18">
          <a:extLst>
            <a:ext uri="{FF2B5EF4-FFF2-40B4-BE49-F238E27FC236}">
              <a16:creationId xmlns:a16="http://schemas.microsoft.com/office/drawing/2014/main" id="{8E97FAEF-2008-4EA6-8639-338E35E783C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26" name="Text Box 19">
          <a:extLst>
            <a:ext uri="{FF2B5EF4-FFF2-40B4-BE49-F238E27FC236}">
              <a16:creationId xmlns:a16="http://schemas.microsoft.com/office/drawing/2014/main" id="{0CABD05E-EFAB-4307-88F4-5AB8C661A97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42</xdr:row>
      <xdr:rowOff>0</xdr:rowOff>
    </xdr:from>
    <xdr:ext cx="95250" cy="171450"/>
    <xdr:sp macro="" textlink="">
      <xdr:nvSpPr>
        <xdr:cNvPr id="2727" name="Text Box 16">
          <a:extLst>
            <a:ext uri="{FF2B5EF4-FFF2-40B4-BE49-F238E27FC236}">
              <a16:creationId xmlns:a16="http://schemas.microsoft.com/office/drawing/2014/main" id="{179D6724-3369-447F-8F3F-D302BBFC79CD}"/>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42</xdr:row>
      <xdr:rowOff>0</xdr:rowOff>
    </xdr:from>
    <xdr:ext cx="95250" cy="171450"/>
    <xdr:sp macro="" textlink="">
      <xdr:nvSpPr>
        <xdr:cNvPr id="2728" name="Text Box 17">
          <a:extLst>
            <a:ext uri="{FF2B5EF4-FFF2-40B4-BE49-F238E27FC236}">
              <a16:creationId xmlns:a16="http://schemas.microsoft.com/office/drawing/2014/main" id="{5A18391A-2DF2-420E-8C88-0D7C04D9CA24}"/>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42</xdr:row>
      <xdr:rowOff>0</xdr:rowOff>
    </xdr:from>
    <xdr:ext cx="95250" cy="171450"/>
    <xdr:sp macro="" textlink="">
      <xdr:nvSpPr>
        <xdr:cNvPr id="2729" name="Text Box 18">
          <a:extLst>
            <a:ext uri="{FF2B5EF4-FFF2-40B4-BE49-F238E27FC236}">
              <a16:creationId xmlns:a16="http://schemas.microsoft.com/office/drawing/2014/main" id="{0CB145CE-0D63-49AF-A0C1-76BD48CDD2CE}"/>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42</xdr:row>
      <xdr:rowOff>0</xdr:rowOff>
    </xdr:from>
    <xdr:ext cx="95250" cy="171450"/>
    <xdr:sp macro="" textlink="">
      <xdr:nvSpPr>
        <xdr:cNvPr id="2730" name="Text Box 19">
          <a:extLst>
            <a:ext uri="{FF2B5EF4-FFF2-40B4-BE49-F238E27FC236}">
              <a16:creationId xmlns:a16="http://schemas.microsoft.com/office/drawing/2014/main" id="{2979A023-F7E2-4C6D-A344-F49A37A14DBB}"/>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40</xdr:row>
      <xdr:rowOff>504825</xdr:rowOff>
    </xdr:from>
    <xdr:ext cx="95250" cy="444014"/>
    <xdr:sp macro="" textlink="">
      <xdr:nvSpPr>
        <xdr:cNvPr id="2731" name="Text Box 15">
          <a:extLst>
            <a:ext uri="{FF2B5EF4-FFF2-40B4-BE49-F238E27FC236}">
              <a16:creationId xmlns:a16="http://schemas.microsoft.com/office/drawing/2014/main" id="{BC4399CF-2E07-4126-805F-B6EDB3A3C615}"/>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32" name="Text Box 16">
          <a:extLst>
            <a:ext uri="{FF2B5EF4-FFF2-40B4-BE49-F238E27FC236}">
              <a16:creationId xmlns:a16="http://schemas.microsoft.com/office/drawing/2014/main" id="{E926C60A-73C0-4AE2-BE0F-D32CEC221C4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33" name="Text Box 17">
          <a:extLst>
            <a:ext uri="{FF2B5EF4-FFF2-40B4-BE49-F238E27FC236}">
              <a16:creationId xmlns:a16="http://schemas.microsoft.com/office/drawing/2014/main" id="{2DED00CB-B383-47CC-8F22-E2260258EDC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34" name="Text Box 18">
          <a:extLst>
            <a:ext uri="{FF2B5EF4-FFF2-40B4-BE49-F238E27FC236}">
              <a16:creationId xmlns:a16="http://schemas.microsoft.com/office/drawing/2014/main" id="{E7915292-14FD-43E5-81FE-4649D076195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35" name="Text Box 19">
          <a:extLst>
            <a:ext uri="{FF2B5EF4-FFF2-40B4-BE49-F238E27FC236}">
              <a16:creationId xmlns:a16="http://schemas.microsoft.com/office/drawing/2014/main" id="{EABD1965-7E71-4805-BBAD-D869C41BD02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40</xdr:row>
      <xdr:rowOff>504825</xdr:rowOff>
    </xdr:from>
    <xdr:ext cx="95250" cy="442269"/>
    <xdr:sp macro="" textlink="">
      <xdr:nvSpPr>
        <xdr:cNvPr id="2736" name="Text Box 15">
          <a:extLst>
            <a:ext uri="{FF2B5EF4-FFF2-40B4-BE49-F238E27FC236}">
              <a16:creationId xmlns:a16="http://schemas.microsoft.com/office/drawing/2014/main" id="{CFBF7122-7DAD-43FF-9441-AE9084AD6ECC}"/>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37" name="Text Box 16">
          <a:extLst>
            <a:ext uri="{FF2B5EF4-FFF2-40B4-BE49-F238E27FC236}">
              <a16:creationId xmlns:a16="http://schemas.microsoft.com/office/drawing/2014/main" id="{397F0833-83A4-473A-911E-C6811102D15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38" name="Text Box 17">
          <a:extLst>
            <a:ext uri="{FF2B5EF4-FFF2-40B4-BE49-F238E27FC236}">
              <a16:creationId xmlns:a16="http://schemas.microsoft.com/office/drawing/2014/main" id="{DE9C5E95-632A-4C17-9E1C-875FB588D11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39" name="Text Box 18">
          <a:extLst>
            <a:ext uri="{FF2B5EF4-FFF2-40B4-BE49-F238E27FC236}">
              <a16:creationId xmlns:a16="http://schemas.microsoft.com/office/drawing/2014/main" id="{8A018176-1B09-4C26-86A5-76ED844FA09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40" name="Text Box 16">
          <a:extLst>
            <a:ext uri="{FF2B5EF4-FFF2-40B4-BE49-F238E27FC236}">
              <a16:creationId xmlns:a16="http://schemas.microsoft.com/office/drawing/2014/main" id="{79F14742-2316-49A9-B010-31BCC39A15D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41" name="Text Box 17">
          <a:extLst>
            <a:ext uri="{FF2B5EF4-FFF2-40B4-BE49-F238E27FC236}">
              <a16:creationId xmlns:a16="http://schemas.microsoft.com/office/drawing/2014/main" id="{E6F9E6B8-265A-4FEC-B5CA-E8B0B704EF8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42" name="Text Box 18">
          <a:extLst>
            <a:ext uri="{FF2B5EF4-FFF2-40B4-BE49-F238E27FC236}">
              <a16:creationId xmlns:a16="http://schemas.microsoft.com/office/drawing/2014/main" id="{9EF0AE0D-FC25-4079-9F49-9AB2B13799C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43" name="Text Box 19">
          <a:extLst>
            <a:ext uri="{FF2B5EF4-FFF2-40B4-BE49-F238E27FC236}">
              <a16:creationId xmlns:a16="http://schemas.microsoft.com/office/drawing/2014/main" id="{DE31B77C-9941-486E-8062-9A9F7F6D868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44" name="Text Box 16">
          <a:extLst>
            <a:ext uri="{FF2B5EF4-FFF2-40B4-BE49-F238E27FC236}">
              <a16:creationId xmlns:a16="http://schemas.microsoft.com/office/drawing/2014/main" id="{11EAB210-5871-434A-BDAA-318DA57BF0C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45" name="Text Box 17">
          <a:extLst>
            <a:ext uri="{FF2B5EF4-FFF2-40B4-BE49-F238E27FC236}">
              <a16:creationId xmlns:a16="http://schemas.microsoft.com/office/drawing/2014/main" id="{0572CC8D-AF7E-4CFF-ACF1-8C7AAB71032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46" name="Text Box 18">
          <a:extLst>
            <a:ext uri="{FF2B5EF4-FFF2-40B4-BE49-F238E27FC236}">
              <a16:creationId xmlns:a16="http://schemas.microsoft.com/office/drawing/2014/main" id="{558C9B18-431B-402D-AE59-29355F8876E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42</xdr:row>
      <xdr:rowOff>170392</xdr:rowOff>
    </xdr:from>
    <xdr:ext cx="95250" cy="213632"/>
    <xdr:sp macro="" textlink="">
      <xdr:nvSpPr>
        <xdr:cNvPr id="2747" name="Text Box 15">
          <a:extLst>
            <a:ext uri="{FF2B5EF4-FFF2-40B4-BE49-F238E27FC236}">
              <a16:creationId xmlns:a16="http://schemas.microsoft.com/office/drawing/2014/main" id="{3DDB0D32-ACB1-4EF8-B115-E4ADEAB5BE04}"/>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48" name="Text Box 16">
          <a:extLst>
            <a:ext uri="{FF2B5EF4-FFF2-40B4-BE49-F238E27FC236}">
              <a16:creationId xmlns:a16="http://schemas.microsoft.com/office/drawing/2014/main" id="{C1F2A08F-D154-4B97-B567-47C6254D5DE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49" name="Text Box 17">
          <a:extLst>
            <a:ext uri="{FF2B5EF4-FFF2-40B4-BE49-F238E27FC236}">
              <a16:creationId xmlns:a16="http://schemas.microsoft.com/office/drawing/2014/main" id="{7CE92245-13ED-47B2-BCBE-3252AA8CBF2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50" name="Text Box 18">
          <a:extLst>
            <a:ext uri="{FF2B5EF4-FFF2-40B4-BE49-F238E27FC236}">
              <a16:creationId xmlns:a16="http://schemas.microsoft.com/office/drawing/2014/main" id="{E1A29A6E-0F6B-4BEE-8782-D3866151FF4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51" name="Text Box 19">
          <a:extLst>
            <a:ext uri="{FF2B5EF4-FFF2-40B4-BE49-F238E27FC236}">
              <a16:creationId xmlns:a16="http://schemas.microsoft.com/office/drawing/2014/main" id="{AA06832A-E755-4F17-81D2-811B4B4024B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52" name="Text Box 16">
          <a:extLst>
            <a:ext uri="{FF2B5EF4-FFF2-40B4-BE49-F238E27FC236}">
              <a16:creationId xmlns:a16="http://schemas.microsoft.com/office/drawing/2014/main" id="{4E89A8BD-E8CE-4AC8-9D1D-EE203AFC9FC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53" name="Text Box 17">
          <a:extLst>
            <a:ext uri="{FF2B5EF4-FFF2-40B4-BE49-F238E27FC236}">
              <a16:creationId xmlns:a16="http://schemas.microsoft.com/office/drawing/2014/main" id="{BA0DF1D9-DAF7-403E-9D80-C3A1C1208BF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54" name="Text Box 18">
          <a:extLst>
            <a:ext uri="{FF2B5EF4-FFF2-40B4-BE49-F238E27FC236}">
              <a16:creationId xmlns:a16="http://schemas.microsoft.com/office/drawing/2014/main" id="{9E98B76A-14CF-4034-AEF7-7681ACAC76F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55" name="Text Box 19">
          <a:extLst>
            <a:ext uri="{FF2B5EF4-FFF2-40B4-BE49-F238E27FC236}">
              <a16:creationId xmlns:a16="http://schemas.microsoft.com/office/drawing/2014/main" id="{B2FB2A2D-048B-48DC-A7A7-31CC1FAB6B8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39</xdr:row>
      <xdr:rowOff>0</xdr:rowOff>
    </xdr:from>
    <xdr:ext cx="95250" cy="171450"/>
    <xdr:sp macro="" textlink="">
      <xdr:nvSpPr>
        <xdr:cNvPr id="2756" name="Text Box 16">
          <a:extLst>
            <a:ext uri="{FF2B5EF4-FFF2-40B4-BE49-F238E27FC236}">
              <a16:creationId xmlns:a16="http://schemas.microsoft.com/office/drawing/2014/main" id="{2087220D-22FB-4A8C-AE7E-156D655433FA}"/>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39</xdr:row>
      <xdr:rowOff>0</xdr:rowOff>
    </xdr:from>
    <xdr:ext cx="95250" cy="171450"/>
    <xdr:sp macro="" textlink="">
      <xdr:nvSpPr>
        <xdr:cNvPr id="2757" name="Text Box 17">
          <a:extLst>
            <a:ext uri="{FF2B5EF4-FFF2-40B4-BE49-F238E27FC236}">
              <a16:creationId xmlns:a16="http://schemas.microsoft.com/office/drawing/2014/main" id="{E86E229B-75A1-43B2-9552-6B75AC46E2D8}"/>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39</xdr:row>
      <xdr:rowOff>0</xdr:rowOff>
    </xdr:from>
    <xdr:ext cx="95250" cy="171450"/>
    <xdr:sp macro="" textlink="">
      <xdr:nvSpPr>
        <xdr:cNvPr id="2758" name="Text Box 18">
          <a:extLst>
            <a:ext uri="{FF2B5EF4-FFF2-40B4-BE49-F238E27FC236}">
              <a16:creationId xmlns:a16="http://schemas.microsoft.com/office/drawing/2014/main" id="{8939DE92-E1BD-4666-9981-689FE60FC018}"/>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39</xdr:row>
      <xdr:rowOff>0</xdr:rowOff>
    </xdr:from>
    <xdr:ext cx="95250" cy="171450"/>
    <xdr:sp macro="" textlink="">
      <xdr:nvSpPr>
        <xdr:cNvPr id="2759" name="Text Box 19">
          <a:extLst>
            <a:ext uri="{FF2B5EF4-FFF2-40B4-BE49-F238E27FC236}">
              <a16:creationId xmlns:a16="http://schemas.microsoft.com/office/drawing/2014/main" id="{9692BE4A-2B4C-4565-B8B9-3AC2F8D11695}"/>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40</xdr:row>
      <xdr:rowOff>504825</xdr:rowOff>
    </xdr:from>
    <xdr:ext cx="95250" cy="444014"/>
    <xdr:sp macro="" textlink="">
      <xdr:nvSpPr>
        <xdr:cNvPr id="2760" name="Text Box 15">
          <a:extLst>
            <a:ext uri="{FF2B5EF4-FFF2-40B4-BE49-F238E27FC236}">
              <a16:creationId xmlns:a16="http://schemas.microsoft.com/office/drawing/2014/main" id="{70DD5C0B-2348-4D68-8A98-DA3471E6E072}"/>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61" name="Text Box 16">
          <a:extLst>
            <a:ext uri="{FF2B5EF4-FFF2-40B4-BE49-F238E27FC236}">
              <a16:creationId xmlns:a16="http://schemas.microsoft.com/office/drawing/2014/main" id="{B98D1299-FF38-4D70-9E7D-0054FF36F97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62" name="Text Box 17">
          <a:extLst>
            <a:ext uri="{FF2B5EF4-FFF2-40B4-BE49-F238E27FC236}">
              <a16:creationId xmlns:a16="http://schemas.microsoft.com/office/drawing/2014/main" id="{3B6C27B9-A90D-4FAB-AB9F-0047B84A809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63" name="Text Box 18">
          <a:extLst>
            <a:ext uri="{FF2B5EF4-FFF2-40B4-BE49-F238E27FC236}">
              <a16:creationId xmlns:a16="http://schemas.microsoft.com/office/drawing/2014/main" id="{D505FB3A-BE23-4130-B2AB-6A8EFBB773C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64" name="Text Box 19">
          <a:extLst>
            <a:ext uri="{FF2B5EF4-FFF2-40B4-BE49-F238E27FC236}">
              <a16:creationId xmlns:a16="http://schemas.microsoft.com/office/drawing/2014/main" id="{C762FFA1-D2EC-4C9D-A59F-6D7F74D64D7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65" name="Text Box 16">
          <a:extLst>
            <a:ext uri="{FF2B5EF4-FFF2-40B4-BE49-F238E27FC236}">
              <a16:creationId xmlns:a16="http://schemas.microsoft.com/office/drawing/2014/main" id="{0564CAE7-8F80-4AB2-92B5-2C82A5D2980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66" name="Text Box 17">
          <a:extLst>
            <a:ext uri="{FF2B5EF4-FFF2-40B4-BE49-F238E27FC236}">
              <a16:creationId xmlns:a16="http://schemas.microsoft.com/office/drawing/2014/main" id="{E42CD800-75DD-420B-AD4B-FA5D96D8DCB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42</xdr:row>
      <xdr:rowOff>15875</xdr:rowOff>
    </xdr:from>
    <xdr:ext cx="95250" cy="171450"/>
    <xdr:sp macro="" textlink="">
      <xdr:nvSpPr>
        <xdr:cNvPr id="2767" name="Text Box 18">
          <a:extLst>
            <a:ext uri="{FF2B5EF4-FFF2-40B4-BE49-F238E27FC236}">
              <a16:creationId xmlns:a16="http://schemas.microsoft.com/office/drawing/2014/main" id="{62F335A8-DE6C-4305-A16C-CE511E7F4D4E}"/>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68" name="Text Box 16">
          <a:extLst>
            <a:ext uri="{FF2B5EF4-FFF2-40B4-BE49-F238E27FC236}">
              <a16:creationId xmlns:a16="http://schemas.microsoft.com/office/drawing/2014/main" id="{7E36769B-0180-4B08-AB32-58802DD1C9D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69" name="Text Box 17">
          <a:extLst>
            <a:ext uri="{FF2B5EF4-FFF2-40B4-BE49-F238E27FC236}">
              <a16:creationId xmlns:a16="http://schemas.microsoft.com/office/drawing/2014/main" id="{D6FF7CCC-48C8-4AA7-ABD8-95D0F4E1AC5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70" name="Text Box 18">
          <a:extLst>
            <a:ext uri="{FF2B5EF4-FFF2-40B4-BE49-F238E27FC236}">
              <a16:creationId xmlns:a16="http://schemas.microsoft.com/office/drawing/2014/main" id="{6995809B-C568-44F2-B924-BDCB12DCD08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71" name="Text Box 19">
          <a:extLst>
            <a:ext uri="{FF2B5EF4-FFF2-40B4-BE49-F238E27FC236}">
              <a16:creationId xmlns:a16="http://schemas.microsoft.com/office/drawing/2014/main" id="{977B2DB1-253F-4EFD-9C27-8816B6EB858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72" name="Text Box 16">
          <a:extLst>
            <a:ext uri="{FF2B5EF4-FFF2-40B4-BE49-F238E27FC236}">
              <a16:creationId xmlns:a16="http://schemas.microsoft.com/office/drawing/2014/main" id="{744ADC8A-FD11-4418-A9A0-6F5656A7473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42</xdr:row>
      <xdr:rowOff>170392</xdr:rowOff>
    </xdr:from>
    <xdr:ext cx="95250" cy="213632"/>
    <xdr:sp macro="" textlink="">
      <xdr:nvSpPr>
        <xdr:cNvPr id="2773" name="Text Box 15">
          <a:extLst>
            <a:ext uri="{FF2B5EF4-FFF2-40B4-BE49-F238E27FC236}">
              <a16:creationId xmlns:a16="http://schemas.microsoft.com/office/drawing/2014/main" id="{DA6241DC-DB71-4714-875B-8540D4F908E1}"/>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504825</xdr:rowOff>
    </xdr:from>
    <xdr:ext cx="95250" cy="448496"/>
    <xdr:sp macro="" textlink="">
      <xdr:nvSpPr>
        <xdr:cNvPr id="2774" name="Text Box 15">
          <a:extLst>
            <a:ext uri="{FF2B5EF4-FFF2-40B4-BE49-F238E27FC236}">
              <a16:creationId xmlns:a16="http://schemas.microsoft.com/office/drawing/2014/main" id="{B71684B8-C1A0-438E-93FB-B06BFB18272F}"/>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504825</xdr:rowOff>
    </xdr:from>
    <xdr:ext cx="95250" cy="442269"/>
    <xdr:sp macro="" textlink="">
      <xdr:nvSpPr>
        <xdr:cNvPr id="2775" name="Text Box 15">
          <a:extLst>
            <a:ext uri="{FF2B5EF4-FFF2-40B4-BE49-F238E27FC236}">
              <a16:creationId xmlns:a16="http://schemas.microsoft.com/office/drawing/2014/main" id="{1F25F833-F0E8-48ED-AA3D-5E32E2C32341}"/>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42</xdr:row>
      <xdr:rowOff>504825</xdr:rowOff>
    </xdr:from>
    <xdr:ext cx="95250" cy="442269"/>
    <xdr:sp macro="" textlink="">
      <xdr:nvSpPr>
        <xdr:cNvPr id="2776" name="Text Box 15">
          <a:extLst>
            <a:ext uri="{FF2B5EF4-FFF2-40B4-BE49-F238E27FC236}">
              <a16:creationId xmlns:a16="http://schemas.microsoft.com/office/drawing/2014/main" id="{310A7F38-DD00-4A1B-A630-CC123A2F8073}"/>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504825</xdr:rowOff>
    </xdr:from>
    <xdr:ext cx="95250" cy="213632"/>
    <xdr:sp macro="" textlink="">
      <xdr:nvSpPr>
        <xdr:cNvPr id="2777" name="Text Box 15">
          <a:extLst>
            <a:ext uri="{FF2B5EF4-FFF2-40B4-BE49-F238E27FC236}">
              <a16:creationId xmlns:a16="http://schemas.microsoft.com/office/drawing/2014/main" id="{0FB69D71-2747-4F48-9AA7-55E0506200CD}"/>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504825</xdr:rowOff>
    </xdr:from>
    <xdr:ext cx="95250" cy="444331"/>
    <xdr:sp macro="" textlink="">
      <xdr:nvSpPr>
        <xdr:cNvPr id="2778" name="Text Box 15">
          <a:extLst>
            <a:ext uri="{FF2B5EF4-FFF2-40B4-BE49-F238E27FC236}">
              <a16:creationId xmlns:a16="http://schemas.microsoft.com/office/drawing/2014/main" id="{517C63EA-0295-4B64-9171-2C63EFC0A5E9}"/>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42</xdr:row>
      <xdr:rowOff>170392</xdr:rowOff>
    </xdr:from>
    <xdr:ext cx="95250" cy="213632"/>
    <xdr:sp macro="" textlink="">
      <xdr:nvSpPr>
        <xdr:cNvPr id="2779" name="Text Box 15">
          <a:extLst>
            <a:ext uri="{FF2B5EF4-FFF2-40B4-BE49-F238E27FC236}">
              <a16:creationId xmlns:a16="http://schemas.microsoft.com/office/drawing/2014/main" id="{5A313F17-D1FD-44C1-B18F-58D62C2D1D9D}"/>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780" name="Text Box 16">
          <a:extLst>
            <a:ext uri="{FF2B5EF4-FFF2-40B4-BE49-F238E27FC236}">
              <a16:creationId xmlns:a16="http://schemas.microsoft.com/office/drawing/2014/main" id="{4B8F285F-B70A-4E73-BED4-A04E9C3AD6B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781" name="Text Box 17">
          <a:extLst>
            <a:ext uri="{FF2B5EF4-FFF2-40B4-BE49-F238E27FC236}">
              <a16:creationId xmlns:a16="http://schemas.microsoft.com/office/drawing/2014/main" id="{AAE73DD7-D378-4157-81E1-9AF3770E4C9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782" name="Text Box 18">
          <a:extLst>
            <a:ext uri="{FF2B5EF4-FFF2-40B4-BE49-F238E27FC236}">
              <a16:creationId xmlns:a16="http://schemas.microsoft.com/office/drawing/2014/main" id="{BF29F94C-AA33-4B63-8E06-ADD40F383BF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783" name="Text Box 19">
          <a:extLst>
            <a:ext uri="{FF2B5EF4-FFF2-40B4-BE49-F238E27FC236}">
              <a16:creationId xmlns:a16="http://schemas.microsoft.com/office/drawing/2014/main" id="{24127D01-D534-44E2-83A4-0D6E591F4B3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784" name="Text Box 16">
          <a:extLst>
            <a:ext uri="{FF2B5EF4-FFF2-40B4-BE49-F238E27FC236}">
              <a16:creationId xmlns:a16="http://schemas.microsoft.com/office/drawing/2014/main" id="{85732863-E4C7-41C1-BFAE-176F74D0326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785" name="Text Box 17">
          <a:extLst>
            <a:ext uri="{FF2B5EF4-FFF2-40B4-BE49-F238E27FC236}">
              <a16:creationId xmlns:a16="http://schemas.microsoft.com/office/drawing/2014/main" id="{72A546AC-3014-418E-9881-CDADD61803E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786" name="Text Box 18">
          <a:extLst>
            <a:ext uri="{FF2B5EF4-FFF2-40B4-BE49-F238E27FC236}">
              <a16:creationId xmlns:a16="http://schemas.microsoft.com/office/drawing/2014/main" id="{F083041F-DE9C-44C9-A1D5-DA9277B9C1D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787" name="Text Box 19">
          <a:extLst>
            <a:ext uri="{FF2B5EF4-FFF2-40B4-BE49-F238E27FC236}">
              <a16:creationId xmlns:a16="http://schemas.microsoft.com/office/drawing/2014/main" id="{7C53BA28-EC24-4478-89D7-93D85E49EF8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0</xdr:rowOff>
    </xdr:from>
    <xdr:ext cx="95250" cy="171450"/>
    <xdr:sp macro="" textlink="">
      <xdr:nvSpPr>
        <xdr:cNvPr id="2788" name="Text Box 16">
          <a:extLst>
            <a:ext uri="{FF2B5EF4-FFF2-40B4-BE49-F238E27FC236}">
              <a16:creationId xmlns:a16="http://schemas.microsoft.com/office/drawing/2014/main" id="{2D84B712-5062-42DB-84C2-F5D603779FF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0</xdr:rowOff>
    </xdr:from>
    <xdr:ext cx="95250" cy="171450"/>
    <xdr:sp macro="" textlink="">
      <xdr:nvSpPr>
        <xdr:cNvPr id="2789" name="Text Box 17">
          <a:extLst>
            <a:ext uri="{FF2B5EF4-FFF2-40B4-BE49-F238E27FC236}">
              <a16:creationId xmlns:a16="http://schemas.microsoft.com/office/drawing/2014/main" id="{09411808-584F-4CC2-BEED-F8F44FF2F811}"/>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0</xdr:rowOff>
    </xdr:from>
    <xdr:ext cx="95250" cy="171450"/>
    <xdr:sp macro="" textlink="">
      <xdr:nvSpPr>
        <xdr:cNvPr id="2790" name="Text Box 18">
          <a:extLst>
            <a:ext uri="{FF2B5EF4-FFF2-40B4-BE49-F238E27FC236}">
              <a16:creationId xmlns:a16="http://schemas.microsoft.com/office/drawing/2014/main" id="{6426E4C1-4FC0-4BF1-A14F-D8A4CBC29AA8}"/>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0</xdr:rowOff>
    </xdr:from>
    <xdr:ext cx="95250" cy="171450"/>
    <xdr:sp macro="" textlink="">
      <xdr:nvSpPr>
        <xdr:cNvPr id="2791" name="Text Box 19">
          <a:extLst>
            <a:ext uri="{FF2B5EF4-FFF2-40B4-BE49-F238E27FC236}">
              <a16:creationId xmlns:a16="http://schemas.microsoft.com/office/drawing/2014/main" id="{67539081-EA85-4DBD-965E-E13864CFC66E}"/>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44</xdr:row>
      <xdr:rowOff>504825</xdr:rowOff>
    </xdr:from>
    <xdr:ext cx="95250" cy="444014"/>
    <xdr:sp macro="" textlink="">
      <xdr:nvSpPr>
        <xdr:cNvPr id="2792" name="Text Box 15">
          <a:extLst>
            <a:ext uri="{FF2B5EF4-FFF2-40B4-BE49-F238E27FC236}">
              <a16:creationId xmlns:a16="http://schemas.microsoft.com/office/drawing/2014/main" id="{F8011CBA-A7E6-4F68-83CF-176196CCD36D}"/>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793" name="Text Box 16">
          <a:extLst>
            <a:ext uri="{FF2B5EF4-FFF2-40B4-BE49-F238E27FC236}">
              <a16:creationId xmlns:a16="http://schemas.microsoft.com/office/drawing/2014/main" id="{42D0E925-BC46-45CB-A096-5DB68DCAD85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794" name="Text Box 17">
          <a:extLst>
            <a:ext uri="{FF2B5EF4-FFF2-40B4-BE49-F238E27FC236}">
              <a16:creationId xmlns:a16="http://schemas.microsoft.com/office/drawing/2014/main" id="{05E2F152-61B4-435F-B1D1-10921321CFA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795" name="Text Box 18">
          <a:extLst>
            <a:ext uri="{FF2B5EF4-FFF2-40B4-BE49-F238E27FC236}">
              <a16:creationId xmlns:a16="http://schemas.microsoft.com/office/drawing/2014/main" id="{4E54D32F-ADC5-4CB0-A38D-A7D51A137FD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796" name="Text Box 19">
          <a:extLst>
            <a:ext uri="{FF2B5EF4-FFF2-40B4-BE49-F238E27FC236}">
              <a16:creationId xmlns:a16="http://schemas.microsoft.com/office/drawing/2014/main" id="{A9B05BC7-3D70-4502-BBBE-C97A367C5D0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797" name="Text Box 16">
          <a:extLst>
            <a:ext uri="{FF2B5EF4-FFF2-40B4-BE49-F238E27FC236}">
              <a16:creationId xmlns:a16="http://schemas.microsoft.com/office/drawing/2014/main" id="{58C8B268-3E72-4F5B-84C8-52BD9CDB7A9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798" name="Text Box 17">
          <a:extLst>
            <a:ext uri="{FF2B5EF4-FFF2-40B4-BE49-F238E27FC236}">
              <a16:creationId xmlns:a16="http://schemas.microsoft.com/office/drawing/2014/main" id="{823EC8AB-6FCE-48C3-B9BB-38EC274F583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799" name="Text Box 18">
          <a:extLst>
            <a:ext uri="{FF2B5EF4-FFF2-40B4-BE49-F238E27FC236}">
              <a16:creationId xmlns:a16="http://schemas.microsoft.com/office/drawing/2014/main" id="{B84A8924-DCFF-4B5B-8E33-18A0222A2CB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00" name="Text Box 16">
          <a:extLst>
            <a:ext uri="{FF2B5EF4-FFF2-40B4-BE49-F238E27FC236}">
              <a16:creationId xmlns:a16="http://schemas.microsoft.com/office/drawing/2014/main" id="{EA700D8D-604D-4B30-B45F-DBFBC47B4F1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01" name="Text Box 17">
          <a:extLst>
            <a:ext uri="{FF2B5EF4-FFF2-40B4-BE49-F238E27FC236}">
              <a16:creationId xmlns:a16="http://schemas.microsoft.com/office/drawing/2014/main" id="{CD356793-379D-4B01-AB82-198E30F0DA8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02" name="Text Box 18">
          <a:extLst>
            <a:ext uri="{FF2B5EF4-FFF2-40B4-BE49-F238E27FC236}">
              <a16:creationId xmlns:a16="http://schemas.microsoft.com/office/drawing/2014/main" id="{FC810D8F-0B9F-457A-BCEF-BA907C592C1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03" name="Text Box 19">
          <a:extLst>
            <a:ext uri="{FF2B5EF4-FFF2-40B4-BE49-F238E27FC236}">
              <a16:creationId xmlns:a16="http://schemas.microsoft.com/office/drawing/2014/main" id="{D1E4DC2B-6294-46B1-BEEC-94948B5B814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04" name="Text Box 16">
          <a:extLst>
            <a:ext uri="{FF2B5EF4-FFF2-40B4-BE49-F238E27FC236}">
              <a16:creationId xmlns:a16="http://schemas.microsoft.com/office/drawing/2014/main" id="{567C5A12-6B8D-4224-AFB9-02A519B2B7F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05" name="Text Box 17">
          <a:extLst>
            <a:ext uri="{FF2B5EF4-FFF2-40B4-BE49-F238E27FC236}">
              <a16:creationId xmlns:a16="http://schemas.microsoft.com/office/drawing/2014/main" id="{0C4FEC1E-F7A1-4D70-BF23-7A4FA6D6BE1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06" name="Text Box 18">
          <a:extLst>
            <a:ext uri="{FF2B5EF4-FFF2-40B4-BE49-F238E27FC236}">
              <a16:creationId xmlns:a16="http://schemas.microsoft.com/office/drawing/2014/main" id="{E81E92A4-E4A2-434C-BAC2-6DE9C428EC9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07" name="Text Box 19">
          <a:extLst>
            <a:ext uri="{FF2B5EF4-FFF2-40B4-BE49-F238E27FC236}">
              <a16:creationId xmlns:a16="http://schemas.microsoft.com/office/drawing/2014/main" id="{B2D277C5-8825-4E1F-9BAA-624CE64B4DD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504825</xdr:rowOff>
    </xdr:from>
    <xdr:ext cx="95250" cy="456743"/>
    <xdr:sp macro="" textlink="">
      <xdr:nvSpPr>
        <xdr:cNvPr id="2808" name="Text Box 15">
          <a:extLst>
            <a:ext uri="{FF2B5EF4-FFF2-40B4-BE49-F238E27FC236}">
              <a16:creationId xmlns:a16="http://schemas.microsoft.com/office/drawing/2014/main" id="{AD7FFCE6-9D99-4DE4-A104-B1B331E20486}"/>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504825</xdr:rowOff>
    </xdr:from>
    <xdr:ext cx="95250" cy="442269"/>
    <xdr:sp macro="" textlink="">
      <xdr:nvSpPr>
        <xdr:cNvPr id="2809" name="Text Box 15">
          <a:extLst>
            <a:ext uri="{FF2B5EF4-FFF2-40B4-BE49-F238E27FC236}">
              <a16:creationId xmlns:a16="http://schemas.microsoft.com/office/drawing/2014/main" id="{002CFAFA-2329-430A-A6D8-536569D997FB}"/>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42</xdr:row>
      <xdr:rowOff>504825</xdr:rowOff>
    </xdr:from>
    <xdr:ext cx="95250" cy="442269"/>
    <xdr:sp macro="" textlink="">
      <xdr:nvSpPr>
        <xdr:cNvPr id="2810" name="Text Box 15">
          <a:extLst>
            <a:ext uri="{FF2B5EF4-FFF2-40B4-BE49-F238E27FC236}">
              <a16:creationId xmlns:a16="http://schemas.microsoft.com/office/drawing/2014/main" id="{47136320-8EF1-4190-B429-4990FA3011DC}"/>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504825</xdr:rowOff>
    </xdr:from>
    <xdr:ext cx="95250" cy="213632"/>
    <xdr:sp macro="" textlink="">
      <xdr:nvSpPr>
        <xdr:cNvPr id="2811" name="Text Box 15">
          <a:extLst>
            <a:ext uri="{FF2B5EF4-FFF2-40B4-BE49-F238E27FC236}">
              <a16:creationId xmlns:a16="http://schemas.microsoft.com/office/drawing/2014/main" id="{65A44950-1162-4AD1-A1CA-A7C2395C8EF9}"/>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504825</xdr:rowOff>
    </xdr:from>
    <xdr:ext cx="95250" cy="444331"/>
    <xdr:sp macro="" textlink="">
      <xdr:nvSpPr>
        <xdr:cNvPr id="2812" name="Text Box 15">
          <a:extLst>
            <a:ext uri="{FF2B5EF4-FFF2-40B4-BE49-F238E27FC236}">
              <a16:creationId xmlns:a16="http://schemas.microsoft.com/office/drawing/2014/main" id="{DD1AD90E-FC8B-476B-B564-4FCE63446CDF}"/>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504825</xdr:rowOff>
    </xdr:from>
    <xdr:ext cx="95250" cy="213632"/>
    <xdr:sp macro="" textlink="">
      <xdr:nvSpPr>
        <xdr:cNvPr id="2813" name="Text Box 15">
          <a:extLst>
            <a:ext uri="{FF2B5EF4-FFF2-40B4-BE49-F238E27FC236}">
              <a16:creationId xmlns:a16="http://schemas.microsoft.com/office/drawing/2014/main" id="{599B8BDC-62C0-49C8-BEF4-DC29A4DA7EA7}"/>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14" name="Text Box 16">
          <a:extLst>
            <a:ext uri="{FF2B5EF4-FFF2-40B4-BE49-F238E27FC236}">
              <a16:creationId xmlns:a16="http://schemas.microsoft.com/office/drawing/2014/main" id="{3AF0EBD9-5D6E-40A1-9E74-AAD7F805B6D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15" name="Text Box 17">
          <a:extLst>
            <a:ext uri="{FF2B5EF4-FFF2-40B4-BE49-F238E27FC236}">
              <a16:creationId xmlns:a16="http://schemas.microsoft.com/office/drawing/2014/main" id="{93F75A0C-84C5-4B59-A0E4-5D408327C99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16" name="Text Box 18">
          <a:extLst>
            <a:ext uri="{FF2B5EF4-FFF2-40B4-BE49-F238E27FC236}">
              <a16:creationId xmlns:a16="http://schemas.microsoft.com/office/drawing/2014/main" id="{5D98FF1B-34D6-41D2-B341-27993609441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17" name="Text Box 19">
          <a:extLst>
            <a:ext uri="{FF2B5EF4-FFF2-40B4-BE49-F238E27FC236}">
              <a16:creationId xmlns:a16="http://schemas.microsoft.com/office/drawing/2014/main" id="{153CEADB-C5DC-48D5-BB2E-FD15392ADCB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818" name="Text Box 16">
          <a:extLst>
            <a:ext uri="{FF2B5EF4-FFF2-40B4-BE49-F238E27FC236}">
              <a16:creationId xmlns:a16="http://schemas.microsoft.com/office/drawing/2014/main" id="{491EE480-249F-4C59-99A0-919F4470037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819" name="Text Box 17">
          <a:extLst>
            <a:ext uri="{FF2B5EF4-FFF2-40B4-BE49-F238E27FC236}">
              <a16:creationId xmlns:a16="http://schemas.microsoft.com/office/drawing/2014/main" id="{D486C07E-C10F-4AFD-9B6A-1E75381E2B7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820" name="Text Box 18">
          <a:extLst>
            <a:ext uri="{FF2B5EF4-FFF2-40B4-BE49-F238E27FC236}">
              <a16:creationId xmlns:a16="http://schemas.microsoft.com/office/drawing/2014/main" id="{F41162CE-314E-40C7-80E9-291C8126E28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821" name="Text Box 19">
          <a:extLst>
            <a:ext uri="{FF2B5EF4-FFF2-40B4-BE49-F238E27FC236}">
              <a16:creationId xmlns:a16="http://schemas.microsoft.com/office/drawing/2014/main" id="{D884D22F-49CA-489A-9802-E097A504C04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0</xdr:rowOff>
    </xdr:from>
    <xdr:ext cx="95250" cy="171450"/>
    <xdr:sp macro="" textlink="">
      <xdr:nvSpPr>
        <xdr:cNvPr id="2822" name="Text Box 16">
          <a:extLst>
            <a:ext uri="{FF2B5EF4-FFF2-40B4-BE49-F238E27FC236}">
              <a16:creationId xmlns:a16="http://schemas.microsoft.com/office/drawing/2014/main" id="{B19A58AC-8B8B-4450-99D0-B730A4C42185}"/>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0</xdr:rowOff>
    </xdr:from>
    <xdr:ext cx="95250" cy="171450"/>
    <xdr:sp macro="" textlink="">
      <xdr:nvSpPr>
        <xdr:cNvPr id="2823" name="Text Box 17">
          <a:extLst>
            <a:ext uri="{FF2B5EF4-FFF2-40B4-BE49-F238E27FC236}">
              <a16:creationId xmlns:a16="http://schemas.microsoft.com/office/drawing/2014/main" id="{AC03FD42-B211-4316-AB5D-B0632E01AEC3}"/>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0</xdr:rowOff>
    </xdr:from>
    <xdr:ext cx="95250" cy="171450"/>
    <xdr:sp macro="" textlink="">
      <xdr:nvSpPr>
        <xdr:cNvPr id="2824" name="Text Box 18">
          <a:extLst>
            <a:ext uri="{FF2B5EF4-FFF2-40B4-BE49-F238E27FC236}">
              <a16:creationId xmlns:a16="http://schemas.microsoft.com/office/drawing/2014/main" id="{4D9858AD-C340-4329-93A2-022F9256E3F2}"/>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0</xdr:rowOff>
    </xdr:from>
    <xdr:ext cx="95250" cy="171450"/>
    <xdr:sp macro="" textlink="">
      <xdr:nvSpPr>
        <xdr:cNvPr id="2825" name="Text Box 19">
          <a:extLst>
            <a:ext uri="{FF2B5EF4-FFF2-40B4-BE49-F238E27FC236}">
              <a16:creationId xmlns:a16="http://schemas.microsoft.com/office/drawing/2014/main" id="{C4CA7200-1B61-4462-933D-CD1621936192}"/>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44</xdr:row>
      <xdr:rowOff>504825</xdr:rowOff>
    </xdr:from>
    <xdr:ext cx="95250" cy="444014"/>
    <xdr:sp macro="" textlink="">
      <xdr:nvSpPr>
        <xdr:cNvPr id="2826" name="Text Box 15">
          <a:extLst>
            <a:ext uri="{FF2B5EF4-FFF2-40B4-BE49-F238E27FC236}">
              <a16:creationId xmlns:a16="http://schemas.microsoft.com/office/drawing/2014/main" id="{56480626-D716-4D88-BD57-ACFE22366324}"/>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27" name="Text Box 16">
          <a:extLst>
            <a:ext uri="{FF2B5EF4-FFF2-40B4-BE49-F238E27FC236}">
              <a16:creationId xmlns:a16="http://schemas.microsoft.com/office/drawing/2014/main" id="{A5A56C07-FF21-4E1D-9451-2D86C8D4172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28" name="Text Box 17">
          <a:extLst>
            <a:ext uri="{FF2B5EF4-FFF2-40B4-BE49-F238E27FC236}">
              <a16:creationId xmlns:a16="http://schemas.microsoft.com/office/drawing/2014/main" id="{367F0471-6037-48D3-B836-BE243D19463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29" name="Text Box 18">
          <a:extLst>
            <a:ext uri="{FF2B5EF4-FFF2-40B4-BE49-F238E27FC236}">
              <a16:creationId xmlns:a16="http://schemas.microsoft.com/office/drawing/2014/main" id="{FB648CAE-163D-45EE-862B-61170EA765D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30" name="Text Box 19">
          <a:extLst>
            <a:ext uri="{FF2B5EF4-FFF2-40B4-BE49-F238E27FC236}">
              <a16:creationId xmlns:a16="http://schemas.microsoft.com/office/drawing/2014/main" id="{A93E09D1-6352-4075-BB9D-C80D8E4477E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44</xdr:row>
      <xdr:rowOff>504825</xdr:rowOff>
    </xdr:from>
    <xdr:ext cx="95250" cy="442269"/>
    <xdr:sp macro="" textlink="">
      <xdr:nvSpPr>
        <xdr:cNvPr id="2831" name="Text Box 15">
          <a:extLst>
            <a:ext uri="{FF2B5EF4-FFF2-40B4-BE49-F238E27FC236}">
              <a16:creationId xmlns:a16="http://schemas.microsoft.com/office/drawing/2014/main" id="{F2FA7A70-EEBF-4E04-A377-7C54F745E94E}"/>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832" name="Text Box 16">
          <a:extLst>
            <a:ext uri="{FF2B5EF4-FFF2-40B4-BE49-F238E27FC236}">
              <a16:creationId xmlns:a16="http://schemas.microsoft.com/office/drawing/2014/main" id="{F098900C-F7E3-4A05-B380-50F6C35D780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833" name="Text Box 17">
          <a:extLst>
            <a:ext uri="{FF2B5EF4-FFF2-40B4-BE49-F238E27FC236}">
              <a16:creationId xmlns:a16="http://schemas.microsoft.com/office/drawing/2014/main" id="{C7265244-8945-4CA3-BAC8-A3313FAECA3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834" name="Text Box 18">
          <a:extLst>
            <a:ext uri="{FF2B5EF4-FFF2-40B4-BE49-F238E27FC236}">
              <a16:creationId xmlns:a16="http://schemas.microsoft.com/office/drawing/2014/main" id="{5CE46923-DD54-45DB-891C-A6A37C9C345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35" name="Text Box 16">
          <a:extLst>
            <a:ext uri="{FF2B5EF4-FFF2-40B4-BE49-F238E27FC236}">
              <a16:creationId xmlns:a16="http://schemas.microsoft.com/office/drawing/2014/main" id="{979D00C5-B3F0-43FB-80E3-A0D9ACE09BA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36" name="Text Box 17">
          <a:extLst>
            <a:ext uri="{FF2B5EF4-FFF2-40B4-BE49-F238E27FC236}">
              <a16:creationId xmlns:a16="http://schemas.microsoft.com/office/drawing/2014/main" id="{E96B9E07-2E50-441B-B070-483168642D4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37" name="Text Box 18">
          <a:extLst>
            <a:ext uri="{FF2B5EF4-FFF2-40B4-BE49-F238E27FC236}">
              <a16:creationId xmlns:a16="http://schemas.microsoft.com/office/drawing/2014/main" id="{65F7ECA6-5003-4B58-8F6F-2C659FA786E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38" name="Text Box 19">
          <a:extLst>
            <a:ext uri="{FF2B5EF4-FFF2-40B4-BE49-F238E27FC236}">
              <a16:creationId xmlns:a16="http://schemas.microsoft.com/office/drawing/2014/main" id="{4BA17647-44D7-40F7-B3D3-978E8DECF99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39" name="Text Box 16">
          <a:extLst>
            <a:ext uri="{FF2B5EF4-FFF2-40B4-BE49-F238E27FC236}">
              <a16:creationId xmlns:a16="http://schemas.microsoft.com/office/drawing/2014/main" id="{A50A6B9B-FF86-48E7-9A99-C4A9272B7C8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40" name="Text Box 17">
          <a:extLst>
            <a:ext uri="{FF2B5EF4-FFF2-40B4-BE49-F238E27FC236}">
              <a16:creationId xmlns:a16="http://schemas.microsoft.com/office/drawing/2014/main" id="{1A449208-272D-48C0-ABBA-6221D2EE762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41" name="Text Box 18">
          <a:extLst>
            <a:ext uri="{FF2B5EF4-FFF2-40B4-BE49-F238E27FC236}">
              <a16:creationId xmlns:a16="http://schemas.microsoft.com/office/drawing/2014/main" id="{3EEACE26-C85A-4D22-BF31-31BDF60C3E9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46</xdr:row>
      <xdr:rowOff>170392</xdr:rowOff>
    </xdr:from>
    <xdr:ext cx="95250" cy="213632"/>
    <xdr:sp macro="" textlink="">
      <xdr:nvSpPr>
        <xdr:cNvPr id="2842" name="Text Box 15">
          <a:extLst>
            <a:ext uri="{FF2B5EF4-FFF2-40B4-BE49-F238E27FC236}">
              <a16:creationId xmlns:a16="http://schemas.microsoft.com/office/drawing/2014/main" id="{AEB3F171-C214-4AFC-BDB0-FE2D2B0B0FD9}"/>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43" name="Text Box 16">
          <a:extLst>
            <a:ext uri="{FF2B5EF4-FFF2-40B4-BE49-F238E27FC236}">
              <a16:creationId xmlns:a16="http://schemas.microsoft.com/office/drawing/2014/main" id="{5FB2B342-4A1B-4047-8BFE-2167CF79BE7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44" name="Text Box 17">
          <a:extLst>
            <a:ext uri="{FF2B5EF4-FFF2-40B4-BE49-F238E27FC236}">
              <a16:creationId xmlns:a16="http://schemas.microsoft.com/office/drawing/2014/main" id="{4BCDF5A3-56E9-4397-8C0F-95752003E38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45" name="Text Box 18">
          <a:extLst>
            <a:ext uri="{FF2B5EF4-FFF2-40B4-BE49-F238E27FC236}">
              <a16:creationId xmlns:a16="http://schemas.microsoft.com/office/drawing/2014/main" id="{3E5BB214-7905-4715-88E9-C92E1679C4D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46" name="Text Box 19">
          <a:extLst>
            <a:ext uri="{FF2B5EF4-FFF2-40B4-BE49-F238E27FC236}">
              <a16:creationId xmlns:a16="http://schemas.microsoft.com/office/drawing/2014/main" id="{7A6BBD48-7799-44E3-9627-BE4159E7FCD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847" name="Text Box 16">
          <a:extLst>
            <a:ext uri="{FF2B5EF4-FFF2-40B4-BE49-F238E27FC236}">
              <a16:creationId xmlns:a16="http://schemas.microsoft.com/office/drawing/2014/main" id="{85410CA5-917A-4C2B-A16D-B80324037FB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848" name="Text Box 17">
          <a:extLst>
            <a:ext uri="{FF2B5EF4-FFF2-40B4-BE49-F238E27FC236}">
              <a16:creationId xmlns:a16="http://schemas.microsoft.com/office/drawing/2014/main" id="{853BC0D2-3CC9-47B0-8BDC-C0EEEBEB4C3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849" name="Text Box 18">
          <a:extLst>
            <a:ext uri="{FF2B5EF4-FFF2-40B4-BE49-F238E27FC236}">
              <a16:creationId xmlns:a16="http://schemas.microsoft.com/office/drawing/2014/main" id="{9A347872-D25D-4D24-8D51-9398A1F182E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850" name="Text Box 19">
          <a:extLst>
            <a:ext uri="{FF2B5EF4-FFF2-40B4-BE49-F238E27FC236}">
              <a16:creationId xmlns:a16="http://schemas.microsoft.com/office/drawing/2014/main" id="{31E497B0-9D69-4931-B2FD-264EA51D3D5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43</xdr:row>
      <xdr:rowOff>0</xdr:rowOff>
    </xdr:from>
    <xdr:ext cx="95250" cy="171450"/>
    <xdr:sp macro="" textlink="">
      <xdr:nvSpPr>
        <xdr:cNvPr id="2851" name="Text Box 16">
          <a:extLst>
            <a:ext uri="{FF2B5EF4-FFF2-40B4-BE49-F238E27FC236}">
              <a16:creationId xmlns:a16="http://schemas.microsoft.com/office/drawing/2014/main" id="{B4116085-AAA1-4B74-90D1-4EABEA14F021}"/>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43</xdr:row>
      <xdr:rowOff>0</xdr:rowOff>
    </xdr:from>
    <xdr:ext cx="95250" cy="171450"/>
    <xdr:sp macro="" textlink="">
      <xdr:nvSpPr>
        <xdr:cNvPr id="2852" name="Text Box 17">
          <a:extLst>
            <a:ext uri="{FF2B5EF4-FFF2-40B4-BE49-F238E27FC236}">
              <a16:creationId xmlns:a16="http://schemas.microsoft.com/office/drawing/2014/main" id="{A584C490-3D7B-4139-BC38-254E7F6A95DE}"/>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43</xdr:row>
      <xdr:rowOff>0</xdr:rowOff>
    </xdr:from>
    <xdr:ext cx="95250" cy="171450"/>
    <xdr:sp macro="" textlink="">
      <xdr:nvSpPr>
        <xdr:cNvPr id="2853" name="Text Box 18">
          <a:extLst>
            <a:ext uri="{FF2B5EF4-FFF2-40B4-BE49-F238E27FC236}">
              <a16:creationId xmlns:a16="http://schemas.microsoft.com/office/drawing/2014/main" id="{9572B1DB-4A0C-4942-8720-502617414713}"/>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43</xdr:row>
      <xdr:rowOff>0</xdr:rowOff>
    </xdr:from>
    <xdr:ext cx="95250" cy="171450"/>
    <xdr:sp macro="" textlink="">
      <xdr:nvSpPr>
        <xdr:cNvPr id="2854" name="Text Box 19">
          <a:extLst>
            <a:ext uri="{FF2B5EF4-FFF2-40B4-BE49-F238E27FC236}">
              <a16:creationId xmlns:a16="http://schemas.microsoft.com/office/drawing/2014/main" id="{334311D2-E6D2-4B07-BD61-A25833BF9A04}"/>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44</xdr:row>
      <xdr:rowOff>504825</xdr:rowOff>
    </xdr:from>
    <xdr:ext cx="95250" cy="444014"/>
    <xdr:sp macro="" textlink="">
      <xdr:nvSpPr>
        <xdr:cNvPr id="2855" name="Text Box 15">
          <a:extLst>
            <a:ext uri="{FF2B5EF4-FFF2-40B4-BE49-F238E27FC236}">
              <a16:creationId xmlns:a16="http://schemas.microsoft.com/office/drawing/2014/main" id="{267DE68C-0242-43AB-9B2F-E7C510222F66}"/>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56" name="Text Box 16">
          <a:extLst>
            <a:ext uri="{FF2B5EF4-FFF2-40B4-BE49-F238E27FC236}">
              <a16:creationId xmlns:a16="http://schemas.microsoft.com/office/drawing/2014/main" id="{DE7F601A-947B-4C84-B589-2429AFD3DF6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57" name="Text Box 17">
          <a:extLst>
            <a:ext uri="{FF2B5EF4-FFF2-40B4-BE49-F238E27FC236}">
              <a16:creationId xmlns:a16="http://schemas.microsoft.com/office/drawing/2014/main" id="{FDA95DBA-BD1A-453D-9F6D-91748DE10F2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58" name="Text Box 18">
          <a:extLst>
            <a:ext uri="{FF2B5EF4-FFF2-40B4-BE49-F238E27FC236}">
              <a16:creationId xmlns:a16="http://schemas.microsoft.com/office/drawing/2014/main" id="{F50C2326-C843-414E-84A4-C51B12E40B6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59" name="Text Box 19">
          <a:extLst>
            <a:ext uri="{FF2B5EF4-FFF2-40B4-BE49-F238E27FC236}">
              <a16:creationId xmlns:a16="http://schemas.microsoft.com/office/drawing/2014/main" id="{9C741AAC-B45C-4E01-AE27-22202A341A7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860" name="Text Box 16">
          <a:extLst>
            <a:ext uri="{FF2B5EF4-FFF2-40B4-BE49-F238E27FC236}">
              <a16:creationId xmlns:a16="http://schemas.microsoft.com/office/drawing/2014/main" id="{ED43533A-7D48-4082-B8FF-05ED42F7900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861" name="Text Box 17">
          <a:extLst>
            <a:ext uri="{FF2B5EF4-FFF2-40B4-BE49-F238E27FC236}">
              <a16:creationId xmlns:a16="http://schemas.microsoft.com/office/drawing/2014/main" id="{F432460B-CF5E-4169-9E75-FCD1229C61B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46</xdr:row>
      <xdr:rowOff>15875</xdr:rowOff>
    </xdr:from>
    <xdr:ext cx="95250" cy="171450"/>
    <xdr:sp macro="" textlink="">
      <xdr:nvSpPr>
        <xdr:cNvPr id="2862" name="Text Box 18">
          <a:extLst>
            <a:ext uri="{FF2B5EF4-FFF2-40B4-BE49-F238E27FC236}">
              <a16:creationId xmlns:a16="http://schemas.microsoft.com/office/drawing/2014/main" id="{08DBFA39-E708-453D-B0B6-4DB44FE6F45D}"/>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63" name="Text Box 16">
          <a:extLst>
            <a:ext uri="{FF2B5EF4-FFF2-40B4-BE49-F238E27FC236}">
              <a16:creationId xmlns:a16="http://schemas.microsoft.com/office/drawing/2014/main" id="{1969233D-4CFD-4B2A-BAEF-2968F2A6166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64" name="Text Box 17">
          <a:extLst>
            <a:ext uri="{FF2B5EF4-FFF2-40B4-BE49-F238E27FC236}">
              <a16:creationId xmlns:a16="http://schemas.microsoft.com/office/drawing/2014/main" id="{9510CC1A-CA6F-497B-97CA-27E7EE9FBF1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65" name="Text Box 18">
          <a:extLst>
            <a:ext uri="{FF2B5EF4-FFF2-40B4-BE49-F238E27FC236}">
              <a16:creationId xmlns:a16="http://schemas.microsoft.com/office/drawing/2014/main" id="{1362AF0C-B8E8-4A90-B8F8-01B856ACF0C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66" name="Text Box 19">
          <a:extLst>
            <a:ext uri="{FF2B5EF4-FFF2-40B4-BE49-F238E27FC236}">
              <a16:creationId xmlns:a16="http://schemas.microsoft.com/office/drawing/2014/main" id="{6A8A5A1B-2711-4F5C-AD4E-6D19FDC4DC5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67" name="Text Box 16">
          <a:extLst>
            <a:ext uri="{FF2B5EF4-FFF2-40B4-BE49-F238E27FC236}">
              <a16:creationId xmlns:a16="http://schemas.microsoft.com/office/drawing/2014/main" id="{EEF2A8CD-DF5F-4C35-9709-592D0591463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46</xdr:row>
      <xdr:rowOff>170392</xdr:rowOff>
    </xdr:from>
    <xdr:ext cx="95250" cy="213632"/>
    <xdr:sp macro="" textlink="">
      <xdr:nvSpPr>
        <xdr:cNvPr id="2868" name="Text Box 15">
          <a:extLst>
            <a:ext uri="{FF2B5EF4-FFF2-40B4-BE49-F238E27FC236}">
              <a16:creationId xmlns:a16="http://schemas.microsoft.com/office/drawing/2014/main" id="{A28B6FE7-43C8-417D-8ED7-0869B7E19CA6}"/>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504825</xdr:rowOff>
    </xdr:from>
    <xdr:ext cx="95250" cy="448496"/>
    <xdr:sp macro="" textlink="">
      <xdr:nvSpPr>
        <xdr:cNvPr id="2869" name="Text Box 15">
          <a:extLst>
            <a:ext uri="{FF2B5EF4-FFF2-40B4-BE49-F238E27FC236}">
              <a16:creationId xmlns:a16="http://schemas.microsoft.com/office/drawing/2014/main" id="{30A09579-AC9E-4EC1-A2DE-7E678D0FD38A}"/>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504825</xdr:rowOff>
    </xdr:from>
    <xdr:ext cx="95250" cy="442269"/>
    <xdr:sp macro="" textlink="">
      <xdr:nvSpPr>
        <xdr:cNvPr id="2870" name="Text Box 15">
          <a:extLst>
            <a:ext uri="{FF2B5EF4-FFF2-40B4-BE49-F238E27FC236}">
              <a16:creationId xmlns:a16="http://schemas.microsoft.com/office/drawing/2014/main" id="{8943C15E-2906-4ADA-B686-7FBF7F6897AF}"/>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504825</xdr:rowOff>
    </xdr:from>
    <xdr:ext cx="95250" cy="442269"/>
    <xdr:sp macro="" textlink="">
      <xdr:nvSpPr>
        <xdr:cNvPr id="2871" name="Text Box 15">
          <a:extLst>
            <a:ext uri="{FF2B5EF4-FFF2-40B4-BE49-F238E27FC236}">
              <a16:creationId xmlns:a16="http://schemas.microsoft.com/office/drawing/2014/main" id="{EAE471F7-68D9-47BC-A7AD-A50697D7BC6E}"/>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504825</xdr:rowOff>
    </xdr:from>
    <xdr:ext cx="95250" cy="213632"/>
    <xdr:sp macro="" textlink="">
      <xdr:nvSpPr>
        <xdr:cNvPr id="2872" name="Text Box 15">
          <a:extLst>
            <a:ext uri="{FF2B5EF4-FFF2-40B4-BE49-F238E27FC236}">
              <a16:creationId xmlns:a16="http://schemas.microsoft.com/office/drawing/2014/main" id="{C7D6E62A-5F56-4371-810E-2F5D4A0945A2}"/>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504825</xdr:rowOff>
    </xdr:from>
    <xdr:ext cx="95250" cy="444331"/>
    <xdr:sp macro="" textlink="">
      <xdr:nvSpPr>
        <xdr:cNvPr id="2873" name="Text Box 15">
          <a:extLst>
            <a:ext uri="{FF2B5EF4-FFF2-40B4-BE49-F238E27FC236}">
              <a16:creationId xmlns:a16="http://schemas.microsoft.com/office/drawing/2014/main" id="{AAB36B82-5557-4A71-B554-539EF83606E1}"/>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46</xdr:row>
      <xdr:rowOff>170392</xdr:rowOff>
    </xdr:from>
    <xdr:ext cx="95250" cy="213632"/>
    <xdr:sp macro="" textlink="">
      <xdr:nvSpPr>
        <xdr:cNvPr id="2874" name="Text Box 15">
          <a:extLst>
            <a:ext uri="{FF2B5EF4-FFF2-40B4-BE49-F238E27FC236}">
              <a16:creationId xmlns:a16="http://schemas.microsoft.com/office/drawing/2014/main" id="{E6C116F8-E0D7-4886-AD56-B013C463555D}"/>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875" name="Text Box 16">
          <a:extLst>
            <a:ext uri="{FF2B5EF4-FFF2-40B4-BE49-F238E27FC236}">
              <a16:creationId xmlns:a16="http://schemas.microsoft.com/office/drawing/2014/main" id="{82F1A8D8-1FDE-41EE-A84F-CA4A4E502DE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876" name="Text Box 17">
          <a:extLst>
            <a:ext uri="{FF2B5EF4-FFF2-40B4-BE49-F238E27FC236}">
              <a16:creationId xmlns:a16="http://schemas.microsoft.com/office/drawing/2014/main" id="{60AAABE1-2D38-40C6-A1EA-CCD21435E45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877" name="Text Box 18">
          <a:extLst>
            <a:ext uri="{FF2B5EF4-FFF2-40B4-BE49-F238E27FC236}">
              <a16:creationId xmlns:a16="http://schemas.microsoft.com/office/drawing/2014/main" id="{F7EB504D-6520-48DC-A620-3D17120C446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878" name="Text Box 19">
          <a:extLst>
            <a:ext uri="{FF2B5EF4-FFF2-40B4-BE49-F238E27FC236}">
              <a16:creationId xmlns:a16="http://schemas.microsoft.com/office/drawing/2014/main" id="{7C89BCBE-B5A4-448A-A36C-CBC41D5E00A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879" name="Text Box 16">
          <a:extLst>
            <a:ext uri="{FF2B5EF4-FFF2-40B4-BE49-F238E27FC236}">
              <a16:creationId xmlns:a16="http://schemas.microsoft.com/office/drawing/2014/main" id="{6D8D1E37-C9B2-4B14-B420-8C44115B82E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880" name="Text Box 17">
          <a:extLst>
            <a:ext uri="{FF2B5EF4-FFF2-40B4-BE49-F238E27FC236}">
              <a16:creationId xmlns:a16="http://schemas.microsoft.com/office/drawing/2014/main" id="{593DED63-282A-4A02-9C97-1A5AE24671C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881" name="Text Box 18">
          <a:extLst>
            <a:ext uri="{FF2B5EF4-FFF2-40B4-BE49-F238E27FC236}">
              <a16:creationId xmlns:a16="http://schemas.microsoft.com/office/drawing/2014/main" id="{6C199D2E-1CDB-485E-8C7B-1D94E1F253A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882" name="Text Box 19">
          <a:extLst>
            <a:ext uri="{FF2B5EF4-FFF2-40B4-BE49-F238E27FC236}">
              <a16:creationId xmlns:a16="http://schemas.microsoft.com/office/drawing/2014/main" id="{B80A95A6-2064-497F-BFF8-31AA7741821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0</xdr:rowOff>
    </xdr:from>
    <xdr:ext cx="95250" cy="171450"/>
    <xdr:sp macro="" textlink="">
      <xdr:nvSpPr>
        <xdr:cNvPr id="2883" name="Text Box 16">
          <a:extLst>
            <a:ext uri="{FF2B5EF4-FFF2-40B4-BE49-F238E27FC236}">
              <a16:creationId xmlns:a16="http://schemas.microsoft.com/office/drawing/2014/main" id="{355087B6-109A-4F60-BE2B-33C6D161FD5F}"/>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0</xdr:rowOff>
    </xdr:from>
    <xdr:ext cx="95250" cy="171450"/>
    <xdr:sp macro="" textlink="">
      <xdr:nvSpPr>
        <xdr:cNvPr id="2884" name="Text Box 17">
          <a:extLst>
            <a:ext uri="{FF2B5EF4-FFF2-40B4-BE49-F238E27FC236}">
              <a16:creationId xmlns:a16="http://schemas.microsoft.com/office/drawing/2014/main" id="{436D80C8-2C53-499C-83BD-FA88D95DCCA9}"/>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0</xdr:rowOff>
    </xdr:from>
    <xdr:ext cx="95250" cy="171450"/>
    <xdr:sp macro="" textlink="">
      <xdr:nvSpPr>
        <xdr:cNvPr id="2885" name="Text Box 18">
          <a:extLst>
            <a:ext uri="{FF2B5EF4-FFF2-40B4-BE49-F238E27FC236}">
              <a16:creationId xmlns:a16="http://schemas.microsoft.com/office/drawing/2014/main" id="{F9DDE7C4-7C1C-45A7-B2F3-545501CC0B45}"/>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0</xdr:rowOff>
    </xdr:from>
    <xdr:ext cx="95250" cy="171450"/>
    <xdr:sp macro="" textlink="">
      <xdr:nvSpPr>
        <xdr:cNvPr id="2886" name="Text Box 19">
          <a:extLst>
            <a:ext uri="{FF2B5EF4-FFF2-40B4-BE49-F238E27FC236}">
              <a16:creationId xmlns:a16="http://schemas.microsoft.com/office/drawing/2014/main" id="{D7F3E737-030F-43D1-B732-F7DEBAAD6CFC}"/>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48</xdr:row>
      <xdr:rowOff>504825</xdr:rowOff>
    </xdr:from>
    <xdr:ext cx="95250" cy="444014"/>
    <xdr:sp macro="" textlink="">
      <xdr:nvSpPr>
        <xdr:cNvPr id="2887" name="Text Box 15">
          <a:extLst>
            <a:ext uri="{FF2B5EF4-FFF2-40B4-BE49-F238E27FC236}">
              <a16:creationId xmlns:a16="http://schemas.microsoft.com/office/drawing/2014/main" id="{E7B3A6C4-2193-45C6-A62F-B104E6C6F01E}"/>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888" name="Text Box 16">
          <a:extLst>
            <a:ext uri="{FF2B5EF4-FFF2-40B4-BE49-F238E27FC236}">
              <a16:creationId xmlns:a16="http://schemas.microsoft.com/office/drawing/2014/main" id="{A4D766A2-B8B0-4C93-B377-CEA22C3046F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889" name="Text Box 17">
          <a:extLst>
            <a:ext uri="{FF2B5EF4-FFF2-40B4-BE49-F238E27FC236}">
              <a16:creationId xmlns:a16="http://schemas.microsoft.com/office/drawing/2014/main" id="{D12E5C23-8B8D-4E44-8D5D-8B41025CEC1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890" name="Text Box 18">
          <a:extLst>
            <a:ext uri="{FF2B5EF4-FFF2-40B4-BE49-F238E27FC236}">
              <a16:creationId xmlns:a16="http://schemas.microsoft.com/office/drawing/2014/main" id="{9BF026BF-B7D1-484D-B8F4-D3B05463C82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891" name="Text Box 19">
          <a:extLst>
            <a:ext uri="{FF2B5EF4-FFF2-40B4-BE49-F238E27FC236}">
              <a16:creationId xmlns:a16="http://schemas.microsoft.com/office/drawing/2014/main" id="{FE115078-4315-4DED-8B4F-31DC300581A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892" name="Text Box 16">
          <a:extLst>
            <a:ext uri="{FF2B5EF4-FFF2-40B4-BE49-F238E27FC236}">
              <a16:creationId xmlns:a16="http://schemas.microsoft.com/office/drawing/2014/main" id="{3BDCA37C-3881-4348-B9D4-C613F74F4BF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893" name="Text Box 17">
          <a:extLst>
            <a:ext uri="{FF2B5EF4-FFF2-40B4-BE49-F238E27FC236}">
              <a16:creationId xmlns:a16="http://schemas.microsoft.com/office/drawing/2014/main" id="{DCE26F8F-E863-40E5-A5E4-38607D42C14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894" name="Text Box 18">
          <a:extLst>
            <a:ext uri="{FF2B5EF4-FFF2-40B4-BE49-F238E27FC236}">
              <a16:creationId xmlns:a16="http://schemas.microsoft.com/office/drawing/2014/main" id="{A75876A6-3F2E-4A7C-8D4F-5F931A8CE24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895" name="Text Box 16">
          <a:extLst>
            <a:ext uri="{FF2B5EF4-FFF2-40B4-BE49-F238E27FC236}">
              <a16:creationId xmlns:a16="http://schemas.microsoft.com/office/drawing/2014/main" id="{549D85A5-65AB-454E-81D0-05C635F00A6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896" name="Text Box 17">
          <a:extLst>
            <a:ext uri="{FF2B5EF4-FFF2-40B4-BE49-F238E27FC236}">
              <a16:creationId xmlns:a16="http://schemas.microsoft.com/office/drawing/2014/main" id="{844EB94A-DB07-40CF-8775-09ED44121ED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897" name="Text Box 18">
          <a:extLst>
            <a:ext uri="{FF2B5EF4-FFF2-40B4-BE49-F238E27FC236}">
              <a16:creationId xmlns:a16="http://schemas.microsoft.com/office/drawing/2014/main" id="{46F99CD3-382A-4FC7-8CE3-E57A41B2631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898" name="Text Box 19">
          <a:extLst>
            <a:ext uri="{FF2B5EF4-FFF2-40B4-BE49-F238E27FC236}">
              <a16:creationId xmlns:a16="http://schemas.microsoft.com/office/drawing/2014/main" id="{63B622A7-87ED-4145-B414-7836779D7B8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899" name="Text Box 16">
          <a:extLst>
            <a:ext uri="{FF2B5EF4-FFF2-40B4-BE49-F238E27FC236}">
              <a16:creationId xmlns:a16="http://schemas.microsoft.com/office/drawing/2014/main" id="{03AA7EB5-69FD-4436-8939-3154656108E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900" name="Text Box 17">
          <a:extLst>
            <a:ext uri="{FF2B5EF4-FFF2-40B4-BE49-F238E27FC236}">
              <a16:creationId xmlns:a16="http://schemas.microsoft.com/office/drawing/2014/main" id="{1A96D203-A50C-4CF3-9F89-7D782AE209A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901" name="Text Box 18">
          <a:extLst>
            <a:ext uri="{FF2B5EF4-FFF2-40B4-BE49-F238E27FC236}">
              <a16:creationId xmlns:a16="http://schemas.microsoft.com/office/drawing/2014/main" id="{805FE468-B4AC-41EB-9EE5-BE15E1FAA25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902" name="Text Box 19">
          <a:extLst>
            <a:ext uri="{FF2B5EF4-FFF2-40B4-BE49-F238E27FC236}">
              <a16:creationId xmlns:a16="http://schemas.microsoft.com/office/drawing/2014/main" id="{0CF40BEE-8A62-4837-B327-2A990630DAE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504825</xdr:rowOff>
    </xdr:from>
    <xdr:ext cx="95250" cy="456743"/>
    <xdr:sp macro="" textlink="">
      <xdr:nvSpPr>
        <xdr:cNvPr id="2903" name="Text Box 15">
          <a:extLst>
            <a:ext uri="{FF2B5EF4-FFF2-40B4-BE49-F238E27FC236}">
              <a16:creationId xmlns:a16="http://schemas.microsoft.com/office/drawing/2014/main" id="{A7E1DBB6-1B68-437E-A138-4BB97CD628A3}"/>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504825</xdr:rowOff>
    </xdr:from>
    <xdr:ext cx="95250" cy="442269"/>
    <xdr:sp macro="" textlink="">
      <xdr:nvSpPr>
        <xdr:cNvPr id="2904" name="Text Box 15">
          <a:extLst>
            <a:ext uri="{FF2B5EF4-FFF2-40B4-BE49-F238E27FC236}">
              <a16:creationId xmlns:a16="http://schemas.microsoft.com/office/drawing/2014/main" id="{E1787B72-318D-4284-8E3A-D2F629D349E3}"/>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504825</xdr:rowOff>
    </xdr:from>
    <xdr:ext cx="95250" cy="442269"/>
    <xdr:sp macro="" textlink="">
      <xdr:nvSpPr>
        <xdr:cNvPr id="2905" name="Text Box 15">
          <a:extLst>
            <a:ext uri="{FF2B5EF4-FFF2-40B4-BE49-F238E27FC236}">
              <a16:creationId xmlns:a16="http://schemas.microsoft.com/office/drawing/2014/main" id="{100E7B44-27B5-4E60-949B-1020C8B934C7}"/>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504825</xdr:rowOff>
    </xdr:from>
    <xdr:ext cx="95250" cy="213632"/>
    <xdr:sp macro="" textlink="">
      <xdr:nvSpPr>
        <xdr:cNvPr id="2906" name="Text Box 15">
          <a:extLst>
            <a:ext uri="{FF2B5EF4-FFF2-40B4-BE49-F238E27FC236}">
              <a16:creationId xmlns:a16="http://schemas.microsoft.com/office/drawing/2014/main" id="{D614B1BC-0B15-424A-8DD3-681815D567B0}"/>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504825</xdr:rowOff>
    </xdr:from>
    <xdr:ext cx="95250" cy="444331"/>
    <xdr:sp macro="" textlink="">
      <xdr:nvSpPr>
        <xdr:cNvPr id="2907" name="Text Box 15">
          <a:extLst>
            <a:ext uri="{FF2B5EF4-FFF2-40B4-BE49-F238E27FC236}">
              <a16:creationId xmlns:a16="http://schemas.microsoft.com/office/drawing/2014/main" id="{35E83B59-1524-4299-A2C3-B9FFB2D9AA17}"/>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504825</xdr:rowOff>
    </xdr:from>
    <xdr:ext cx="95250" cy="213632"/>
    <xdr:sp macro="" textlink="">
      <xdr:nvSpPr>
        <xdr:cNvPr id="2908" name="Text Box 15">
          <a:extLst>
            <a:ext uri="{FF2B5EF4-FFF2-40B4-BE49-F238E27FC236}">
              <a16:creationId xmlns:a16="http://schemas.microsoft.com/office/drawing/2014/main" id="{98109618-AEE1-4615-BC8D-B34D539EFA8D}"/>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09" name="Text Box 16">
          <a:extLst>
            <a:ext uri="{FF2B5EF4-FFF2-40B4-BE49-F238E27FC236}">
              <a16:creationId xmlns:a16="http://schemas.microsoft.com/office/drawing/2014/main" id="{04DE14BA-E3C1-43B9-AFC1-0DEA4CB556C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10" name="Text Box 17">
          <a:extLst>
            <a:ext uri="{FF2B5EF4-FFF2-40B4-BE49-F238E27FC236}">
              <a16:creationId xmlns:a16="http://schemas.microsoft.com/office/drawing/2014/main" id="{6FA93F4E-0725-43CA-B6DC-4F3C5BC7CFF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11" name="Text Box 18">
          <a:extLst>
            <a:ext uri="{FF2B5EF4-FFF2-40B4-BE49-F238E27FC236}">
              <a16:creationId xmlns:a16="http://schemas.microsoft.com/office/drawing/2014/main" id="{09A7A94B-B92E-4E05-ADB3-5FE0446EBAD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12" name="Text Box 19">
          <a:extLst>
            <a:ext uri="{FF2B5EF4-FFF2-40B4-BE49-F238E27FC236}">
              <a16:creationId xmlns:a16="http://schemas.microsoft.com/office/drawing/2014/main" id="{ACF6ACE0-5DCA-48AE-A54A-72385D84D20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913" name="Text Box 16">
          <a:extLst>
            <a:ext uri="{FF2B5EF4-FFF2-40B4-BE49-F238E27FC236}">
              <a16:creationId xmlns:a16="http://schemas.microsoft.com/office/drawing/2014/main" id="{58AE6785-69C0-4EAA-81B4-3CDAFA7F89E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914" name="Text Box 17">
          <a:extLst>
            <a:ext uri="{FF2B5EF4-FFF2-40B4-BE49-F238E27FC236}">
              <a16:creationId xmlns:a16="http://schemas.microsoft.com/office/drawing/2014/main" id="{48B96770-64E7-4520-A425-6AE394BC24E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915" name="Text Box 18">
          <a:extLst>
            <a:ext uri="{FF2B5EF4-FFF2-40B4-BE49-F238E27FC236}">
              <a16:creationId xmlns:a16="http://schemas.microsoft.com/office/drawing/2014/main" id="{8BF8F4C8-AE49-46A4-B7F4-7F4B3C42E98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916" name="Text Box 19">
          <a:extLst>
            <a:ext uri="{FF2B5EF4-FFF2-40B4-BE49-F238E27FC236}">
              <a16:creationId xmlns:a16="http://schemas.microsoft.com/office/drawing/2014/main" id="{94B3BC05-4A8A-49E5-8135-1A32CD9AEE6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0</xdr:rowOff>
    </xdr:from>
    <xdr:ext cx="95250" cy="171450"/>
    <xdr:sp macro="" textlink="">
      <xdr:nvSpPr>
        <xdr:cNvPr id="2917" name="Text Box 16">
          <a:extLst>
            <a:ext uri="{FF2B5EF4-FFF2-40B4-BE49-F238E27FC236}">
              <a16:creationId xmlns:a16="http://schemas.microsoft.com/office/drawing/2014/main" id="{67F824B9-5F75-4B3F-B1FD-8A77D3F711F1}"/>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0</xdr:rowOff>
    </xdr:from>
    <xdr:ext cx="95250" cy="171450"/>
    <xdr:sp macro="" textlink="">
      <xdr:nvSpPr>
        <xdr:cNvPr id="2918" name="Text Box 17">
          <a:extLst>
            <a:ext uri="{FF2B5EF4-FFF2-40B4-BE49-F238E27FC236}">
              <a16:creationId xmlns:a16="http://schemas.microsoft.com/office/drawing/2014/main" id="{272F8738-8643-44D4-921E-E9B1E6FD60AD}"/>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0</xdr:rowOff>
    </xdr:from>
    <xdr:ext cx="95250" cy="171450"/>
    <xdr:sp macro="" textlink="">
      <xdr:nvSpPr>
        <xdr:cNvPr id="2919" name="Text Box 18">
          <a:extLst>
            <a:ext uri="{FF2B5EF4-FFF2-40B4-BE49-F238E27FC236}">
              <a16:creationId xmlns:a16="http://schemas.microsoft.com/office/drawing/2014/main" id="{381D72F7-809F-467C-AA2F-0CFB2631C98D}"/>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0</xdr:rowOff>
    </xdr:from>
    <xdr:ext cx="95250" cy="171450"/>
    <xdr:sp macro="" textlink="">
      <xdr:nvSpPr>
        <xdr:cNvPr id="2920" name="Text Box 19">
          <a:extLst>
            <a:ext uri="{FF2B5EF4-FFF2-40B4-BE49-F238E27FC236}">
              <a16:creationId xmlns:a16="http://schemas.microsoft.com/office/drawing/2014/main" id="{046EB2B8-55D8-4EB5-B281-9C304123EFC2}"/>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48</xdr:row>
      <xdr:rowOff>504825</xdr:rowOff>
    </xdr:from>
    <xdr:ext cx="95250" cy="444014"/>
    <xdr:sp macro="" textlink="">
      <xdr:nvSpPr>
        <xdr:cNvPr id="2921" name="Text Box 15">
          <a:extLst>
            <a:ext uri="{FF2B5EF4-FFF2-40B4-BE49-F238E27FC236}">
              <a16:creationId xmlns:a16="http://schemas.microsoft.com/office/drawing/2014/main" id="{227214CC-F27A-4BA9-A57F-E935CCF4B227}"/>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22" name="Text Box 16">
          <a:extLst>
            <a:ext uri="{FF2B5EF4-FFF2-40B4-BE49-F238E27FC236}">
              <a16:creationId xmlns:a16="http://schemas.microsoft.com/office/drawing/2014/main" id="{D58BD7DA-3227-4473-ADC6-411E81A6DF0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23" name="Text Box 17">
          <a:extLst>
            <a:ext uri="{FF2B5EF4-FFF2-40B4-BE49-F238E27FC236}">
              <a16:creationId xmlns:a16="http://schemas.microsoft.com/office/drawing/2014/main" id="{CF45E282-4D7C-4A6D-A41F-60610CC78C2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24" name="Text Box 18">
          <a:extLst>
            <a:ext uri="{FF2B5EF4-FFF2-40B4-BE49-F238E27FC236}">
              <a16:creationId xmlns:a16="http://schemas.microsoft.com/office/drawing/2014/main" id="{78AE4BD2-E0FF-43B5-8B33-BB1FC8D2368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25" name="Text Box 19">
          <a:extLst>
            <a:ext uri="{FF2B5EF4-FFF2-40B4-BE49-F238E27FC236}">
              <a16:creationId xmlns:a16="http://schemas.microsoft.com/office/drawing/2014/main" id="{7B814EE2-7EC0-44CF-BD52-EC0BDCFCD83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48</xdr:row>
      <xdr:rowOff>504825</xdr:rowOff>
    </xdr:from>
    <xdr:ext cx="95250" cy="442269"/>
    <xdr:sp macro="" textlink="">
      <xdr:nvSpPr>
        <xdr:cNvPr id="2926" name="Text Box 15">
          <a:extLst>
            <a:ext uri="{FF2B5EF4-FFF2-40B4-BE49-F238E27FC236}">
              <a16:creationId xmlns:a16="http://schemas.microsoft.com/office/drawing/2014/main" id="{676812D6-C480-4477-9E04-428E065E1410}"/>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927" name="Text Box 16">
          <a:extLst>
            <a:ext uri="{FF2B5EF4-FFF2-40B4-BE49-F238E27FC236}">
              <a16:creationId xmlns:a16="http://schemas.microsoft.com/office/drawing/2014/main" id="{4EF94131-4223-4EC0-9761-B11D990E004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928" name="Text Box 17">
          <a:extLst>
            <a:ext uri="{FF2B5EF4-FFF2-40B4-BE49-F238E27FC236}">
              <a16:creationId xmlns:a16="http://schemas.microsoft.com/office/drawing/2014/main" id="{5C5376FC-5DB8-4948-9ABF-5D8C635C41E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929" name="Text Box 18">
          <a:extLst>
            <a:ext uri="{FF2B5EF4-FFF2-40B4-BE49-F238E27FC236}">
              <a16:creationId xmlns:a16="http://schemas.microsoft.com/office/drawing/2014/main" id="{1D68E21C-795F-48BF-B6D8-14F23D4761B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930" name="Text Box 16">
          <a:extLst>
            <a:ext uri="{FF2B5EF4-FFF2-40B4-BE49-F238E27FC236}">
              <a16:creationId xmlns:a16="http://schemas.microsoft.com/office/drawing/2014/main" id="{336C3459-39C6-4E18-9BE9-0F68E9E75FC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931" name="Text Box 17">
          <a:extLst>
            <a:ext uri="{FF2B5EF4-FFF2-40B4-BE49-F238E27FC236}">
              <a16:creationId xmlns:a16="http://schemas.microsoft.com/office/drawing/2014/main" id="{FB88CE70-F363-48F7-ADDB-32A96EB3F7E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932" name="Text Box 18">
          <a:extLst>
            <a:ext uri="{FF2B5EF4-FFF2-40B4-BE49-F238E27FC236}">
              <a16:creationId xmlns:a16="http://schemas.microsoft.com/office/drawing/2014/main" id="{EC18276B-AE59-461D-8B1D-1E26BCB453C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933" name="Text Box 19">
          <a:extLst>
            <a:ext uri="{FF2B5EF4-FFF2-40B4-BE49-F238E27FC236}">
              <a16:creationId xmlns:a16="http://schemas.microsoft.com/office/drawing/2014/main" id="{BF6DBA01-624A-4E5A-9D93-5E46020AF1B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934" name="Text Box 16">
          <a:extLst>
            <a:ext uri="{FF2B5EF4-FFF2-40B4-BE49-F238E27FC236}">
              <a16:creationId xmlns:a16="http://schemas.microsoft.com/office/drawing/2014/main" id="{8F2560B2-1CBF-4913-ABDF-43BF6703608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935" name="Text Box 17">
          <a:extLst>
            <a:ext uri="{FF2B5EF4-FFF2-40B4-BE49-F238E27FC236}">
              <a16:creationId xmlns:a16="http://schemas.microsoft.com/office/drawing/2014/main" id="{CC5F051D-1AEB-4EFA-ADE6-7DFA3817FB9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936" name="Text Box 18">
          <a:extLst>
            <a:ext uri="{FF2B5EF4-FFF2-40B4-BE49-F238E27FC236}">
              <a16:creationId xmlns:a16="http://schemas.microsoft.com/office/drawing/2014/main" id="{F315D6B2-C6B3-4C2C-8F87-20A4B1E5ED2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50</xdr:row>
      <xdr:rowOff>170392</xdr:rowOff>
    </xdr:from>
    <xdr:ext cx="95250" cy="213632"/>
    <xdr:sp macro="" textlink="">
      <xdr:nvSpPr>
        <xdr:cNvPr id="2937" name="Text Box 15">
          <a:extLst>
            <a:ext uri="{FF2B5EF4-FFF2-40B4-BE49-F238E27FC236}">
              <a16:creationId xmlns:a16="http://schemas.microsoft.com/office/drawing/2014/main" id="{634624F5-9B26-41E0-A00A-7F2C3781D022}"/>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38" name="Text Box 16">
          <a:extLst>
            <a:ext uri="{FF2B5EF4-FFF2-40B4-BE49-F238E27FC236}">
              <a16:creationId xmlns:a16="http://schemas.microsoft.com/office/drawing/2014/main" id="{5BBD4612-B88B-4EAB-81E7-AF5EEB51104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39" name="Text Box 17">
          <a:extLst>
            <a:ext uri="{FF2B5EF4-FFF2-40B4-BE49-F238E27FC236}">
              <a16:creationId xmlns:a16="http://schemas.microsoft.com/office/drawing/2014/main" id="{7E3960A6-DCA9-4407-9A20-88AABC5805B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40" name="Text Box 18">
          <a:extLst>
            <a:ext uri="{FF2B5EF4-FFF2-40B4-BE49-F238E27FC236}">
              <a16:creationId xmlns:a16="http://schemas.microsoft.com/office/drawing/2014/main" id="{7E076465-5A8D-44CA-9574-B177CA42D1F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41" name="Text Box 19">
          <a:extLst>
            <a:ext uri="{FF2B5EF4-FFF2-40B4-BE49-F238E27FC236}">
              <a16:creationId xmlns:a16="http://schemas.microsoft.com/office/drawing/2014/main" id="{B025F840-0B64-48AE-B3DE-EFAA8292590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942" name="Text Box 16">
          <a:extLst>
            <a:ext uri="{FF2B5EF4-FFF2-40B4-BE49-F238E27FC236}">
              <a16:creationId xmlns:a16="http://schemas.microsoft.com/office/drawing/2014/main" id="{DB632E64-3A20-4FC2-9E56-01AF7446B75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943" name="Text Box 17">
          <a:extLst>
            <a:ext uri="{FF2B5EF4-FFF2-40B4-BE49-F238E27FC236}">
              <a16:creationId xmlns:a16="http://schemas.microsoft.com/office/drawing/2014/main" id="{276C4847-B3A9-456B-90DA-408C074614D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944" name="Text Box 18">
          <a:extLst>
            <a:ext uri="{FF2B5EF4-FFF2-40B4-BE49-F238E27FC236}">
              <a16:creationId xmlns:a16="http://schemas.microsoft.com/office/drawing/2014/main" id="{D2936E26-FB33-42A7-A7AA-01BC67C1D34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945" name="Text Box 19">
          <a:extLst>
            <a:ext uri="{FF2B5EF4-FFF2-40B4-BE49-F238E27FC236}">
              <a16:creationId xmlns:a16="http://schemas.microsoft.com/office/drawing/2014/main" id="{BAA1E7DC-41EF-4A3A-B758-BD84DB525C9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47</xdr:row>
      <xdr:rowOff>0</xdr:rowOff>
    </xdr:from>
    <xdr:ext cx="95250" cy="171450"/>
    <xdr:sp macro="" textlink="">
      <xdr:nvSpPr>
        <xdr:cNvPr id="2946" name="Text Box 16">
          <a:extLst>
            <a:ext uri="{FF2B5EF4-FFF2-40B4-BE49-F238E27FC236}">
              <a16:creationId xmlns:a16="http://schemas.microsoft.com/office/drawing/2014/main" id="{F979539E-FE04-4CE2-AA73-0DD118E709C8}"/>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47</xdr:row>
      <xdr:rowOff>0</xdr:rowOff>
    </xdr:from>
    <xdr:ext cx="95250" cy="171450"/>
    <xdr:sp macro="" textlink="">
      <xdr:nvSpPr>
        <xdr:cNvPr id="2947" name="Text Box 17">
          <a:extLst>
            <a:ext uri="{FF2B5EF4-FFF2-40B4-BE49-F238E27FC236}">
              <a16:creationId xmlns:a16="http://schemas.microsoft.com/office/drawing/2014/main" id="{E462EFEC-D047-4A55-8357-CC6D7924FDBB}"/>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47</xdr:row>
      <xdr:rowOff>0</xdr:rowOff>
    </xdr:from>
    <xdr:ext cx="95250" cy="171450"/>
    <xdr:sp macro="" textlink="">
      <xdr:nvSpPr>
        <xdr:cNvPr id="2948" name="Text Box 18">
          <a:extLst>
            <a:ext uri="{FF2B5EF4-FFF2-40B4-BE49-F238E27FC236}">
              <a16:creationId xmlns:a16="http://schemas.microsoft.com/office/drawing/2014/main" id="{F1FE173E-9914-4FF7-8812-EF848EED25F9}"/>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47</xdr:row>
      <xdr:rowOff>0</xdr:rowOff>
    </xdr:from>
    <xdr:ext cx="95250" cy="171450"/>
    <xdr:sp macro="" textlink="">
      <xdr:nvSpPr>
        <xdr:cNvPr id="2949" name="Text Box 19">
          <a:extLst>
            <a:ext uri="{FF2B5EF4-FFF2-40B4-BE49-F238E27FC236}">
              <a16:creationId xmlns:a16="http://schemas.microsoft.com/office/drawing/2014/main" id="{58ED2B67-695F-4538-A79B-137890F5F324}"/>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48</xdr:row>
      <xdr:rowOff>504825</xdr:rowOff>
    </xdr:from>
    <xdr:ext cx="95250" cy="444014"/>
    <xdr:sp macro="" textlink="">
      <xdr:nvSpPr>
        <xdr:cNvPr id="2950" name="Text Box 15">
          <a:extLst>
            <a:ext uri="{FF2B5EF4-FFF2-40B4-BE49-F238E27FC236}">
              <a16:creationId xmlns:a16="http://schemas.microsoft.com/office/drawing/2014/main" id="{3FEBD2F1-3277-4DFB-B732-B0A6175864D0}"/>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51" name="Text Box 16">
          <a:extLst>
            <a:ext uri="{FF2B5EF4-FFF2-40B4-BE49-F238E27FC236}">
              <a16:creationId xmlns:a16="http://schemas.microsoft.com/office/drawing/2014/main" id="{2CF9E852-6E9C-4951-A240-64A726C90CF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52" name="Text Box 17">
          <a:extLst>
            <a:ext uri="{FF2B5EF4-FFF2-40B4-BE49-F238E27FC236}">
              <a16:creationId xmlns:a16="http://schemas.microsoft.com/office/drawing/2014/main" id="{F2E4B913-E0F8-40A7-AD8D-DFB0FCFAB65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53" name="Text Box 18">
          <a:extLst>
            <a:ext uri="{FF2B5EF4-FFF2-40B4-BE49-F238E27FC236}">
              <a16:creationId xmlns:a16="http://schemas.microsoft.com/office/drawing/2014/main" id="{418E8CBD-51F4-4102-AA11-DAF60F918E3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54" name="Text Box 19">
          <a:extLst>
            <a:ext uri="{FF2B5EF4-FFF2-40B4-BE49-F238E27FC236}">
              <a16:creationId xmlns:a16="http://schemas.microsoft.com/office/drawing/2014/main" id="{95F0429C-9962-4192-B5D8-27DC315C1F0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955" name="Text Box 16">
          <a:extLst>
            <a:ext uri="{FF2B5EF4-FFF2-40B4-BE49-F238E27FC236}">
              <a16:creationId xmlns:a16="http://schemas.microsoft.com/office/drawing/2014/main" id="{C728D22D-21F3-4EEA-9DF7-F4A9792252F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956" name="Text Box 17">
          <a:extLst>
            <a:ext uri="{FF2B5EF4-FFF2-40B4-BE49-F238E27FC236}">
              <a16:creationId xmlns:a16="http://schemas.microsoft.com/office/drawing/2014/main" id="{B3939FAC-73BD-465B-B3F6-A6BE772DADA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50</xdr:row>
      <xdr:rowOff>15875</xdr:rowOff>
    </xdr:from>
    <xdr:ext cx="95250" cy="171450"/>
    <xdr:sp macro="" textlink="">
      <xdr:nvSpPr>
        <xdr:cNvPr id="2957" name="Text Box 18">
          <a:extLst>
            <a:ext uri="{FF2B5EF4-FFF2-40B4-BE49-F238E27FC236}">
              <a16:creationId xmlns:a16="http://schemas.microsoft.com/office/drawing/2014/main" id="{D2CAECAE-636D-4FDB-8B3F-699212CB66F6}"/>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958" name="Text Box 16">
          <a:extLst>
            <a:ext uri="{FF2B5EF4-FFF2-40B4-BE49-F238E27FC236}">
              <a16:creationId xmlns:a16="http://schemas.microsoft.com/office/drawing/2014/main" id="{2FA2AFF9-6817-4494-9CC7-7FDB156F616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959" name="Text Box 17">
          <a:extLst>
            <a:ext uri="{FF2B5EF4-FFF2-40B4-BE49-F238E27FC236}">
              <a16:creationId xmlns:a16="http://schemas.microsoft.com/office/drawing/2014/main" id="{88F6ACF5-2983-48EA-A903-B5C97C34F54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960" name="Text Box 18">
          <a:extLst>
            <a:ext uri="{FF2B5EF4-FFF2-40B4-BE49-F238E27FC236}">
              <a16:creationId xmlns:a16="http://schemas.microsoft.com/office/drawing/2014/main" id="{8EC0BF63-DD21-4534-9528-4A2B0054249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961" name="Text Box 19">
          <a:extLst>
            <a:ext uri="{FF2B5EF4-FFF2-40B4-BE49-F238E27FC236}">
              <a16:creationId xmlns:a16="http://schemas.microsoft.com/office/drawing/2014/main" id="{8995CDD0-8568-4D07-B78B-4DFCE5BA2CA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962" name="Text Box 16">
          <a:extLst>
            <a:ext uri="{FF2B5EF4-FFF2-40B4-BE49-F238E27FC236}">
              <a16:creationId xmlns:a16="http://schemas.microsoft.com/office/drawing/2014/main" id="{1B6376E2-BA43-4377-B250-3E8F4D5F6BB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50</xdr:row>
      <xdr:rowOff>170392</xdr:rowOff>
    </xdr:from>
    <xdr:ext cx="95250" cy="213632"/>
    <xdr:sp macro="" textlink="">
      <xdr:nvSpPr>
        <xdr:cNvPr id="2963" name="Text Box 15">
          <a:extLst>
            <a:ext uri="{FF2B5EF4-FFF2-40B4-BE49-F238E27FC236}">
              <a16:creationId xmlns:a16="http://schemas.microsoft.com/office/drawing/2014/main" id="{5B110AAA-A87D-4AF0-8609-015C6E14A0EB}"/>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504825</xdr:rowOff>
    </xdr:from>
    <xdr:ext cx="95250" cy="448496"/>
    <xdr:sp macro="" textlink="">
      <xdr:nvSpPr>
        <xdr:cNvPr id="2964" name="Text Box 15">
          <a:extLst>
            <a:ext uri="{FF2B5EF4-FFF2-40B4-BE49-F238E27FC236}">
              <a16:creationId xmlns:a16="http://schemas.microsoft.com/office/drawing/2014/main" id="{80352AF5-C9BA-4CA6-96F6-615428D7FBD6}"/>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504825</xdr:rowOff>
    </xdr:from>
    <xdr:ext cx="95250" cy="442269"/>
    <xdr:sp macro="" textlink="">
      <xdr:nvSpPr>
        <xdr:cNvPr id="2965" name="Text Box 15">
          <a:extLst>
            <a:ext uri="{FF2B5EF4-FFF2-40B4-BE49-F238E27FC236}">
              <a16:creationId xmlns:a16="http://schemas.microsoft.com/office/drawing/2014/main" id="{1104E515-912E-42C5-90AE-6FAD490B9391}"/>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504825</xdr:rowOff>
    </xdr:from>
    <xdr:ext cx="95250" cy="442269"/>
    <xdr:sp macro="" textlink="">
      <xdr:nvSpPr>
        <xdr:cNvPr id="2966" name="Text Box 15">
          <a:extLst>
            <a:ext uri="{FF2B5EF4-FFF2-40B4-BE49-F238E27FC236}">
              <a16:creationId xmlns:a16="http://schemas.microsoft.com/office/drawing/2014/main" id="{5E35C0C3-2B7D-42D7-A8BF-C5CCC302E89F}"/>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504825</xdr:rowOff>
    </xdr:from>
    <xdr:ext cx="95250" cy="213632"/>
    <xdr:sp macro="" textlink="">
      <xdr:nvSpPr>
        <xdr:cNvPr id="2967" name="Text Box 15">
          <a:extLst>
            <a:ext uri="{FF2B5EF4-FFF2-40B4-BE49-F238E27FC236}">
              <a16:creationId xmlns:a16="http://schemas.microsoft.com/office/drawing/2014/main" id="{0BF746C5-F503-4960-874F-C17676E68FBA}"/>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504825</xdr:rowOff>
    </xdr:from>
    <xdr:ext cx="95250" cy="444331"/>
    <xdr:sp macro="" textlink="">
      <xdr:nvSpPr>
        <xdr:cNvPr id="2968" name="Text Box 15">
          <a:extLst>
            <a:ext uri="{FF2B5EF4-FFF2-40B4-BE49-F238E27FC236}">
              <a16:creationId xmlns:a16="http://schemas.microsoft.com/office/drawing/2014/main" id="{0DEC6D84-927F-4133-9ED5-B1CB165A88F6}"/>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50</xdr:row>
      <xdr:rowOff>170392</xdr:rowOff>
    </xdr:from>
    <xdr:ext cx="95250" cy="213632"/>
    <xdr:sp macro="" textlink="">
      <xdr:nvSpPr>
        <xdr:cNvPr id="2969" name="Text Box 15">
          <a:extLst>
            <a:ext uri="{FF2B5EF4-FFF2-40B4-BE49-F238E27FC236}">
              <a16:creationId xmlns:a16="http://schemas.microsoft.com/office/drawing/2014/main" id="{F2A8C0B2-CE2D-49E3-B06C-0A66546A7714}"/>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2970" name="Text Box 16">
          <a:extLst>
            <a:ext uri="{FF2B5EF4-FFF2-40B4-BE49-F238E27FC236}">
              <a16:creationId xmlns:a16="http://schemas.microsoft.com/office/drawing/2014/main" id="{400366F1-88A7-4594-A149-0C959756B29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2971" name="Text Box 17">
          <a:extLst>
            <a:ext uri="{FF2B5EF4-FFF2-40B4-BE49-F238E27FC236}">
              <a16:creationId xmlns:a16="http://schemas.microsoft.com/office/drawing/2014/main" id="{4EBBDE50-9A26-4E77-AE08-F8F35E62651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2972" name="Text Box 18">
          <a:extLst>
            <a:ext uri="{FF2B5EF4-FFF2-40B4-BE49-F238E27FC236}">
              <a16:creationId xmlns:a16="http://schemas.microsoft.com/office/drawing/2014/main" id="{9C0C4E09-8316-4812-B26B-190293042AB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2973" name="Text Box 19">
          <a:extLst>
            <a:ext uri="{FF2B5EF4-FFF2-40B4-BE49-F238E27FC236}">
              <a16:creationId xmlns:a16="http://schemas.microsoft.com/office/drawing/2014/main" id="{B532A9DA-084C-4DE3-85F1-A0E64967E75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2974" name="Text Box 16">
          <a:extLst>
            <a:ext uri="{FF2B5EF4-FFF2-40B4-BE49-F238E27FC236}">
              <a16:creationId xmlns:a16="http://schemas.microsoft.com/office/drawing/2014/main" id="{FF1A0341-6663-45DE-AC5F-281217BA5AC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2975" name="Text Box 17">
          <a:extLst>
            <a:ext uri="{FF2B5EF4-FFF2-40B4-BE49-F238E27FC236}">
              <a16:creationId xmlns:a16="http://schemas.microsoft.com/office/drawing/2014/main" id="{C886BAB3-0194-4D56-88D3-DE61BCAE189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2976" name="Text Box 18">
          <a:extLst>
            <a:ext uri="{FF2B5EF4-FFF2-40B4-BE49-F238E27FC236}">
              <a16:creationId xmlns:a16="http://schemas.microsoft.com/office/drawing/2014/main" id="{BF0616CA-6DF2-48A6-83FE-3F98BD682BA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2977" name="Text Box 19">
          <a:extLst>
            <a:ext uri="{FF2B5EF4-FFF2-40B4-BE49-F238E27FC236}">
              <a16:creationId xmlns:a16="http://schemas.microsoft.com/office/drawing/2014/main" id="{8050A9A6-A4C0-48EE-9C70-96F95FFF126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54</xdr:row>
      <xdr:rowOff>0</xdr:rowOff>
    </xdr:from>
    <xdr:ext cx="95250" cy="171450"/>
    <xdr:sp macro="" textlink="">
      <xdr:nvSpPr>
        <xdr:cNvPr id="2978" name="Text Box 16">
          <a:extLst>
            <a:ext uri="{FF2B5EF4-FFF2-40B4-BE49-F238E27FC236}">
              <a16:creationId xmlns:a16="http://schemas.microsoft.com/office/drawing/2014/main" id="{28D541BA-7F11-46E9-9553-6389DB82A46A}"/>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54</xdr:row>
      <xdr:rowOff>0</xdr:rowOff>
    </xdr:from>
    <xdr:ext cx="95250" cy="171450"/>
    <xdr:sp macro="" textlink="">
      <xdr:nvSpPr>
        <xdr:cNvPr id="2979" name="Text Box 17">
          <a:extLst>
            <a:ext uri="{FF2B5EF4-FFF2-40B4-BE49-F238E27FC236}">
              <a16:creationId xmlns:a16="http://schemas.microsoft.com/office/drawing/2014/main" id="{6C12212D-ABF8-4F90-A86A-4433C33362DA}"/>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54</xdr:row>
      <xdr:rowOff>0</xdr:rowOff>
    </xdr:from>
    <xdr:ext cx="95250" cy="171450"/>
    <xdr:sp macro="" textlink="">
      <xdr:nvSpPr>
        <xdr:cNvPr id="2980" name="Text Box 18">
          <a:extLst>
            <a:ext uri="{FF2B5EF4-FFF2-40B4-BE49-F238E27FC236}">
              <a16:creationId xmlns:a16="http://schemas.microsoft.com/office/drawing/2014/main" id="{560591F7-86D2-4FE1-AFC9-ECCE163FD816}"/>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54</xdr:row>
      <xdr:rowOff>0</xdr:rowOff>
    </xdr:from>
    <xdr:ext cx="95250" cy="171450"/>
    <xdr:sp macro="" textlink="">
      <xdr:nvSpPr>
        <xdr:cNvPr id="2981" name="Text Box 19">
          <a:extLst>
            <a:ext uri="{FF2B5EF4-FFF2-40B4-BE49-F238E27FC236}">
              <a16:creationId xmlns:a16="http://schemas.microsoft.com/office/drawing/2014/main" id="{140BC50E-F687-433C-9332-69D444D4341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xdr:row>
      <xdr:rowOff>504825</xdr:rowOff>
    </xdr:from>
    <xdr:ext cx="95250" cy="444014"/>
    <xdr:sp macro="" textlink="">
      <xdr:nvSpPr>
        <xdr:cNvPr id="2982" name="Text Box 15">
          <a:extLst>
            <a:ext uri="{FF2B5EF4-FFF2-40B4-BE49-F238E27FC236}">
              <a16:creationId xmlns:a16="http://schemas.microsoft.com/office/drawing/2014/main" id="{5C2B736C-A8A8-47E3-AC2E-639A0A86D1D6}"/>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2983" name="Text Box 16">
          <a:extLst>
            <a:ext uri="{FF2B5EF4-FFF2-40B4-BE49-F238E27FC236}">
              <a16:creationId xmlns:a16="http://schemas.microsoft.com/office/drawing/2014/main" id="{CC6BDF43-DA91-4295-A4FA-D3B77EF01A2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2984" name="Text Box 17">
          <a:extLst>
            <a:ext uri="{FF2B5EF4-FFF2-40B4-BE49-F238E27FC236}">
              <a16:creationId xmlns:a16="http://schemas.microsoft.com/office/drawing/2014/main" id="{A1E18F71-0183-4EDF-ABF8-1EFDD95F36E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2985" name="Text Box 18">
          <a:extLst>
            <a:ext uri="{FF2B5EF4-FFF2-40B4-BE49-F238E27FC236}">
              <a16:creationId xmlns:a16="http://schemas.microsoft.com/office/drawing/2014/main" id="{098DB56E-11BE-4B54-801F-24133F93600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2986" name="Text Box 19">
          <a:extLst>
            <a:ext uri="{FF2B5EF4-FFF2-40B4-BE49-F238E27FC236}">
              <a16:creationId xmlns:a16="http://schemas.microsoft.com/office/drawing/2014/main" id="{0E4E6892-CAE0-43FC-9F3B-04913739E76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2987" name="Text Box 16">
          <a:extLst>
            <a:ext uri="{FF2B5EF4-FFF2-40B4-BE49-F238E27FC236}">
              <a16:creationId xmlns:a16="http://schemas.microsoft.com/office/drawing/2014/main" id="{11B15715-A1DC-42F8-9B10-27D473D44FC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2988" name="Text Box 17">
          <a:extLst>
            <a:ext uri="{FF2B5EF4-FFF2-40B4-BE49-F238E27FC236}">
              <a16:creationId xmlns:a16="http://schemas.microsoft.com/office/drawing/2014/main" id="{6FD5FCCA-04BB-44E8-807C-401AA623700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2989" name="Text Box 18">
          <a:extLst>
            <a:ext uri="{FF2B5EF4-FFF2-40B4-BE49-F238E27FC236}">
              <a16:creationId xmlns:a16="http://schemas.microsoft.com/office/drawing/2014/main" id="{7E8928C0-F2B1-41E1-9DA7-43F6BBE7572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2990" name="Text Box 16">
          <a:extLst>
            <a:ext uri="{FF2B5EF4-FFF2-40B4-BE49-F238E27FC236}">
              <a16:creationId xmlns:a16="http://schemas.microsoft.com/office/drawing/2014/main" id="{DF1D22A2-24AA-4294-921F-8FF3BFFB8D4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2991" name="Text Box 17">
          <a:extLst>
            <a:ext uri="{FF2B5EF4-FFF2-40B4-BE49-F238E27FC236}">
              <a16:creationId xmlns:a16="http://schemas.microsoft.com/office/drawing/2014/main" id="{41E03964-C70C-41AC-89E2-8F1243324BF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2992" name="Text Box 18">
          <a:extLst>
            <a:ext uri="{FF2B5EF4-FFF2-40B4-BE49-F238E27FC236}">
              <a16:creationId xmlns:a16="http://schemas.microsoft.com/office/drawing/2014/main" id="{1CFA35F0-81BF-4A0A-BFEA-ECF156EB34B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2993" name="Text Box 19">
          <a:extLst>
            <a:ext uri="{FF2B5EF4-FFF2-40B4-BE49-F238E27FC236}">
              <a16:creationId xmlns:a16="http://schemas.microsoft.com/office/drawing/2014/main" id="{71D9EBCD-B886-403A-AB57-B8E04593931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2994" name="Text Box 16">
          <a:extLst>
            <a:ext uri="{FF2B5EF4-FFF2-40B4-BE49-F238E27FC236}">
              <a16:creationId xmlns:a16="http://schemas.microsoft.com/office/drawing/2014/main" id="{2FEC13D7-979B-4317-BF25-13E6C9942C8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2995" name="Text Box 17">
          <a:extLst>
            <a:ext uri="{FF2B5EF4-FFF2-40B4-BE49-F238E27FC236}">
              <a16:creationId xmlns:a16="http://schemas.microsoft.com/office/drawing/2014/main" id="{AC516F47-3365-43BC-945F-A325D12DD42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2996" name="Text Box 18">
          <a:extLst>
            <a:ext uri="{FF2B5EF4-FFF2-40B4-BE49-F238E27FC236}">
              <a16:creationId xmlns:a16="http://schemas.microsoft.com/office/drawing/2014/main" id="{37E55FAE-F99D-422C-94BB-F7EC4D0B4DD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2997" name="Text Box 19">
          <a:extLst>
            <a:ext uri="{FF2B5EF4-FFF2-40B4-BE49-F238E27FC236}">
              <a16:creationId xmlns:a16="http://schemas.microsoft.com/office/drawing/2014/main" id="{0F3B9798-BF04-4C2F-9270-5F346E73B34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504825</xdr:rowOff>
    </xdr:from>
    <xdr:ext cx="95250" cy="456743"/>
    <xdr:sp macro="" textlink="">
      <xdr:nvSpPr>
        <xdr:cNvPr id="2998" name="Text Box 15">
          <a:extLst>
            <a:ext uri="{FF2B5EF4-FFF2-40B4-BE49-F238E27FC236}">
              <a16:creationId xmlns:a16="http://schemas.microsoft.com/office/drawing/2014/main" id="{9A614F17-A5DF-4900-B094-B70D7A6C1338}"/>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504825</xdr:rowOff>
    </xdr:from>
    <xdr:ext cx="95250" cy="442269"/>
    <xdr:sp macro="" textlink="">
      <xdr:nvSpPr>
        <xdr:cNvPr id="2999" name="Text Box 15">
          <a:extLst>
            <a:ext uri="{FF2B5EF4-FFF2-40B4-BE49-F238E27FC236}">
              <a16:creationId xmlns:a16="http://schemas.microsoft.com/office/drawing/2014/main" id="{C80C5E1F-780A-4877-AED6-50D09930702C}"/>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504825</xdr:rowOff>
    </xdr:from>
    <xdr:ext cx="95250" cy="442269"/>
    <xdr:sp macro="" textlink="">
      <xdr:nvSpPr>
        <xdr:cNvPr id="3000" name="Text Box 15">
          <a:extLst>
            <a:ext uri="{FF2B5EF4-FFF2-40B4-BE49-F238E27FC236}">
              <a16:creationId xmlns:a16="http://schemas.microsoft.com/office/drawing/2014/main" id="{F50FE8BD-6230-4529-B72F-41EDA35DB96A}"/>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504825</xdr:rowOff>
    </xdr:from>
    <xdr:ext cx="95250" cy="213632"/>
    <xdr:sp macro="" textlink="">
      <xdr:nvSpPr>
        <xdr:cNvPr id="3001" name="Text Box 15">
          <a:extLst>
            <a:ext uri="{FF2B5EF4-FFF2-40B4-BE49-F238E27FC236}">
              <a16:creationId xmlns:a16="http://schemas.microsoft.com/office/drawing/2014/main" id="{A4F79130-1A25-49F2-BD0C-3F312F368243}"/>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504825</xdr:rowOff>
    </xdr:from>
    <xdr:ext cx="95250" cy="444331"/>
    <xdr:sp macro="" textlink="">
      <xdr:nvSpPr>
        <xdr:cNvPr id="3002" name="Text Box 15">
          <a:extLst>
            <a:ext uri="{FF2B5EF4-FFF2-40B4-BE49-F238E27FC236}">
              <a16:creationId xmlns:a16="http://schemas.microsoft.com/office/drawing/2014/main" id="{697CF567-D87E-44D0-8E16-B9CF85201C64}"/>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504825</xdr:rowOff>
    </xdr:from>
    <xdr:ext cx="95250" cy="213632"/>
    <xdr:sp macro="" textlink="">
      <xdr:nvSpPr>
        <xdr:cNvPr id="3003" name="Text Box 15">
          <a:extLst>
            <a:ext uri="{FF2B5EF4-FFF2-40B4-BE49-F238E27FC236}">
              <a16:creationId xmlns:a16="http://schemas.microsoft.com/office/drawing/2014/main" id="{7968CB9C-DCEB-45A7-8853-292CF0B3A14D}"/>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04" name="Text Box 16">
          <a:extLst>
            <a:ext uri="{FF2B5EF4-FFF2-40B4-BE49-F238E27FC236}">
              <a16:creationId xmlns:a16="http://schemas.microsoft.com/office/drawing/2014/main" id="{0762CB3C-9ECF-498B-B854-DB5643ED511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05" name="Text Box 17">
          <a:extLst>
            <a:ext uri="{FF2B5EF4-FFF2-40B4-BE49-F238E27FC236}">
              <a16:creationId xmlns:a16="http://schemas.microsoft.com/office/drawing/2014/main" id="{4F400534-A5D5-418B-98D0-E093509BA0A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06" name="Text Box 18">
          <a:extLst>
            <a:ext uri="{FF2B5EF4-FFF2-40B4-BE49-F238E27FC236}">
              <a16:creationId xmlns:a16="http://schemas.microsoft.com/office/drawing/2014/main" id="{EF91639C-9746-4721-A7B8-7D38965EB0B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07" name="Text Box 19">
          <a:extLst>
            <a:ext uri="{FF2B5EF4-FFF2-40B4-BE49-F238E27FC236}">
              <a16:creationId xmlns:a16="http://schemas.microsoft.com/office/drawing/2014/main" id="{3ABE5C5F-1145-400B-A5CE-8B85E85FB8E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3008" name="Text Box 16">
          <a:extLst>
            <a:ext uri="{FF2B5EF4-FFF2-40B4-BE49-F238E27FC236}">
              <a16:creationId xmlns:a16="http://schemas.microsoft.com/office/drawing/2014/main" id="{23E5379B-17E3-4BC9-A59D-C0FE3C08070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3009" name="Text Box 17">
          <a:extLst>
            <a:ext uri="{FF2B5EF4-FFF2-40B4-BE49-F238E27FC236}">
              <a16:creationId xmlns:a16="http://schemas.microsoft.com/office/drawing/2014/main" id="{2D8F3CAB-3485-4062-A60D-F6F66421B27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3010" name="Text Box 18">
          <a:extLst>
            <a:ext uri="{FF2B5EF4-FFF2-40B4-BE49-F238E27FC236}">
              <a16:creationId xmlns:a16="http://schemas.microsoft.com/office/drawing/2014/main" id="{3D30241E-57E4-44DE-AF4E-6ECC3AD094B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3011" name="Text Box 19">
          <a:extLst>
            <a:ext uri="{FF2B5EF4-FFF2-40B4-BE49-F238E27FC236}">
              <a16:creationId xmlns:a16="http://schemas.microsoft.com/office/drawing/2014/main" id="{A4E34B09-709D-4ED6-97A7-37D38372892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54</xdr:row>
      <xdr:rowOff>0</xdr:rowOff>
    </xdr:from>
    <xdr:ext cx="95250" cy="171450"/>
    <xdr:sp macro="" textlink="">
      <xdr:nvSpPr>
        <xdr:cNvPr id="3012" name="Text Box 16">
          <a:extLst>
            <a:ext uri="{FF2B5EF4-FFF2-40B4-BE49-F238E27FC236}">
              <a16:creationId xmlns:a16="http://schemas.microsoft.com/office/drawing/2014/main" id="{A1224CF5-F2C5-41F7-83FF-D07227014B65}"/>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54</xdr:row>
      <xdr:rowOff>0</xdr:rowOff>
    </xdr:from>
    <xdr:ext cx="95250" cy="171450"/>
    <xdr:sp macro="" textlink="">
      <xdr:nvSpPr>
        <xdr:cNvPr id="3013" name="Text Box 17">
          <a:extLst>
            <a:ext uri="{FF2B5EF4-FFF2-40B4-BE49-F238E27FC236}">
              <a16:creationId xmlns:a16="http://schemas.microsoft.com/office/drawing/2014/main" id="{12F7F64F-6D4D-4188-ABF6-A7DE9106C397}"/>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54</xdr:row>
      <xdr:rowOff>0</xdr:rowOff>
    </xdr:from>
    <xdr:ext cx="95250" cy="171450"/>
    <xdr:sp macro="" textlink="">
      <xdr:nvSpPr>
        <xdr:cNvPr id="3014" name="Text Box 18">
          <a:extLst>
            <a:ext uri="{FF2B5EF4-FFF2-40B4-BE49-F238E27FC236}">
              <a16:creationId xmlns:a16="http://schemas.microsoft.com/office/drawing/2014/main" id="{2B901185-58DF-4992-BC97-963E2C2FF6EB}"/>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54</xdr:row>
      <xdr:rowOff>0</xdr:rowOff>
    </xdr:from>
    <xdr:ext cx="95250" cy="171450"/>
    <xdr:sp macro="" textlink="">
      <xdr:nvSpPr>
        <xdr:cNvPr id="3015" name="Text Box 19">
          <a:extLst>
            <a:ext uri="{FF2B5EF4-FFF2-40B4-BE49-F238E27FC236}">
              <a16:creationId xmlns:a16="http://schemas.microsoft.com/office/drawing/2014/main" id="{41A31211-69F7-4CD1-8CAE-EDD77568023B}"/>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xdr:row>
      <xdr:rowOff>504825</xdr:rowOff>
    </xdr:from>
    <xdr:ext cx="95250" cy="444014"/>
    <xdr:sp macro="" textlink="">
      <xdr:nvSpPr>
        <xdr:cNvPr id="3016" name="Text Box 15">
          <a:extLst>
            <a:ext uri="{FF2B5EF4-FFF2-40B4-BE49-F238E27FC236}">
              <a16:creationId xmlns:a16="http://schemas.microsoft.com/office/drawing/2014/main" id="{17522059-0081-41B2-87E6-E615317A4FA0}"/>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17" name="Text Box 16">
          <a:extLst>
            <a:ext uri="{FF2B5EF4-FFF2-40B4-BE49-F238E27FC236}">
              <a16:creationId xmlns:a16="http://schemas.microsoft.com/office/drawing/2014/main" id="{95A22F5F-6E61-4ECF-A2E0-0BCFE19CB14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18" name="Text Box 17">
          <a:extLst>
            <a:ext uri="{FF2B5EF4-FFF2-40B4-BE49-F238E27FC236}">
              <a16:creationId xmlns:a16="http://schemas.microsoft.com/office/drawing/2014/main" id="{639349FF-75EF-4E4E-B8F0-4B909A06FCC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19" name="Text Box 18">
          <a:extLst>
            <a:ext uri="{FF2B5EF4-FFF2-40B4-BE49-F238E27FC236}">
              <a16:creationId xmlns:a16="http://schemas.microsoft.com/office/drawing/2014/main" id="{72987BC2-3C70-443F-AADB-57363F1C828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20" name="Text Box 19">
          <a:extLst>
            <a:ext uri="{FF2B5EF4-FFF2-40B4-BE49-F238E27FC236}">
              <a16:creationId xmlns:a16="http://schemas.microsoft.com/office/drawing/2014/main" id="{06AD0EDC-458E-4B95-95C5-E43BD76BDB8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52</xdr:row>
      <xdr:rowOff>504825</xdr:rowOff>
    </xdr:from>
    <xdr:ext cx="95250" cy="442269"/>
    <xdr:sp macro="" textlink="">
      <xdr:nvSpPr>
        <xdr:cNvPr id="3021" name="Text Box 15">
          <a:extLst>
            <a:ext uri="{FF2B5EF4-FFF2-40B4-BE49-F238E27FC236}">
              <a16:creationId xmlns:a16="http://schemas.microsoft.com/office/drawing/2014/main" id="{46778F98-717C-4625-83C6-31005FD10E21}"/>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3022" name="Text Box 16">
          <a:extLst>
            <a:ext uri="{FF2B5EF4-FFF2-40B4-BE49-F238E27FC236}">
              <a16:creationId xmlns:a16="http://schemas.microsoft.com/office/drawing/2014/main" id="{9ABB91B8-DEF1-485B-B7C7-C8D22291714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3023" name="Text Box 17">
          <a:extLst>
            <a:ext uri="{FF2B5EF4-FFF2-40B4-BE49-F238E27FC236}">
              <a16:creationId xmlns:a16="http://schemas.microsoft.com/office/drawing/2014/main" id="{278C79FA-D1EB-45F3-AB82-B2F22220E22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3024" name="Text Box 18">
          <a:extLst>
            <a:ext uri="{FF2B5EF4-FFF2-40B4-BE49-F238E27FC236}">
              <a16:creationId xmlns:a16="http://schemas.microsoft.com/office/drawing/2014/main" id="{D6875343-B561-40BD-B78F-CD8AB98F843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3025" name="Text Box 16">
          <a:extLst>
            <a:ext uri="{FF2B5EF4-FFF2-40B4-BE49-F238E27FC236}">
              <a16:creationId xmlns:a16="http://schemas.microsoft.com/office/drawing/2014/main" id="{FFEDE923-A860-46CD-80EF-7BCC9398FA8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3026" name="Text Box 17">
          <a:extLst>
            <a:ext uri="{FF2B5EF4-FFF2-40B4-BE49-F238E27FC236}">
              <a16:creationId xmlns:a16="http://schemas.microsoft.com/office/drawing/2014/main" id="{FFDF5DDC-EE8E-4468-A996-6E2E56A7CB7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3027" name="Text Box 18">
          <a:extLst>
            <a:ext uri="{FF2B5EF4-FFF2-40B4-BE49-F238E27FC236}">
              <a16:creationId xmlns:a16="http://schemas.microsoft.com/office/drawing/2014/main" id="{D3D5968A-BD65-4DF7-8FBA-7038AEC903B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3028" name="Text Box 19">
          <a:extLst>
            <a:ext uri="{FF2B5EF4-FFF2-40B4-BE49-F238E27FC236}">
              <a16:creationId xmlns:a16="http://schemas.microsoft.com/office/drawing/2014/main" id="{8891384E-9941-49AF-8F29-EAA7E3D9DAF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3029" name="Text Box 16">
          <a:extLst>
            <a:ext uri="{FF2B5EF4-FFF2-40B4-BE49-F238E27FC236}">
              <a16:creationId xmlns:a16="http://schemas.microsoft.com/office/drawing/2014/main" id="{AB0D4E16-E3E5-442A-9ED1-B0820B5A0E0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3030" name="Text Box 17">
          <a:extLst>
            <a:ext uri="{FF2B5EF4-FFF2-40B4-BE49-F238E27FC236}">
              <a16:creationId xmlns:a16="http://schemas.microsoft.com/office/drawing/2014/main" id="{84494B91-30D1-49B1-A44C-7B74A9399AC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3031" name="Text Box 18">
          <a:extLst>
            <a:ext uri="{FF2B5EF4-FFF2-40B4-BE49-F238E27FC236}">
              <a16:creationId xmlns:a16="http://schemas.microsoft.com/office/drawing/2014/main" id="{EAB14198-E9F0-463D-8132-696B041018F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54</xdr:row>
      <xdr:rowOff>170392</xdr:rowOff>
    </xdr:from>
    <xdr:ext cx="95250" cy="213632"/>
    <xdr:sp macro="" textlink="">
      <xdr:nvSpPr>
        <xdr:cNvPr id="3032" name="Text Box 15">
          <a:extLst>
            <a:ext uri="{FF2B5EF4-FFF2-40B4-BE49-F238E27FC236}">
              <a16:creationId xmlns:a16="http://schemas.microsoft.com/office/drawing/2014/main" id="{BECAD7BE-5B0C-4429-AAF3-86A50AF8FA24}"/>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33" name="Text Box 16">
          <a:extLst>
            <a:ext uri="{FF2B5EF4-FFF2-40B4-BE49-F238E27FC236}">
              <a16:creationId xmlns:a16="http://schemas.microsoft.com/office/drawing/2014/main" id="{A798BCDE-AAF4-4C77-923A-2B5E0CBC76B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34" name="Text Box 17">
          <a:extLst>
            <a:ext uri="{FF2B5EF4-FFF2-40B4-BE49-F238E27FC236}">
              <a16:creationId xmlns:a16="http://schemas.microsoft.com/office/drawing/2014/main" id="{B36848E8-64C6-410B-89EC-7442F2D04FD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35" name="Text Box 18">
          <a:extLst>
            <a:ext uri="{FF2B5EF4-FFF2-40B4-BE49-F238E27FC236}">
              <a16:creationId xmlns:a16="http://schemas.microsoft.com/office/drawing/2014/main" id="{BC5BB572-72E1-4F5D-A3B2-3B5DBCD0CDB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36" name="Text Box 19">
          <a:extLst>
            <a:ext uri="{FF2B5EF4-FFF2-40B4-BE49-F238E27FC236}">
              <a16:creationId xmlns:a16="http://schemas.microsoft.com/office/drawing/2014/main" id="{B7841915-491E-4C17-BA49-716758ED55D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3037" name="Text Box 16">
          <a:extLst>
            <a:ext uri="{FF2B5EF4-FFF2-40B4-BE49-F238E27FC236}">
              <a16:creationId xmlns:a16="http://schemas.microsoft.com/office/drawing/2014/main" id="{360428EE-AFDD-4697-A7FE-6C8BDDF7CED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3038" name="Text Box 17">
          <a:extLst>
            <a:ext uri="{FF2B5EF4-FFF2-40B4-BE49-F238E27FC236}">
              <a16:creationId xmlns:a16="http://schemas.microsoft.com/office/drawing/2014/main" id="{1B0EC03E-41ED-4D47-B54C-939D7493DFE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3039" name="Text Box 18">
          <a:extLst>
            <a:ext uri="{FF2B5EF4-FFF2-40B4-BE49-F238E27FC236}">
              <a16:creationId xmlns:a16="http://schemas.microsoft.com/office/drawing/2014/main" id="{C50D9D37-A235-4A35-B71B-253638C4671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3040" name="Text Box 19">
          <a:extLst>
            <a:ext uri="{FF2B5EF4-FFF2-40B4-BE49-F238E27FC236}">
              <a16:creationId xmlns:a16="http://schemas.microsoft.com/office/drawing/2014/main" id="{0A331B10-9053-4817-B09E-B5BF95F15DB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51</xdr:row>
      <xdr:rowOff>0</xdr:rowOff>
    </xdr:from>
    <xdr:ext cx="95250" cy="171450"/>
    <xdr:sp macro="" textlink="">
      <xdr:nvSpPr>
        <xdr:cNvPr id="3041" name="Text Box 16">
          <a:extLst>
            <a:ext uri="{FF2B5EF4-FFF2-40B4-BE49-F238E27FC236}">
              <a16:creationId xmlns:a16="http://schemas.microsoft.com/office/drawing/2014/main" id="{7BC43391-872F-44F4-9F29-808AC1F3BEDF}"/>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51</xdr:row>
      <xdr:rowOff>0</xdr:rowOff>
    </xdr:from>
    <xdr:ext cx="95250" cy="171450"/>
    <xdr:sp macro="" textlink="">
      <xdr:nvSpPr>
        <xdr:cNvPr id="3042" name="Text Box 17">
          <a:extLst>
            <a:ext uri="{FF2B5EF4-FFF2-40B4-BE49-F238E27FC236}">
              <a16:creationId xmlns:a16="http://schemas.microsoft.com/office/drawing/2014/main" id="{60F4D6E0-DD6B-4B1A-B3CA-954B82924D2E}"/>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51</xdr:row>
      <xdr:rowOff>0</xdr:rowOff>
    </xdr:from>
    <xdr:ext cx="95250" cy="171450"/>
    <xdr:sp macro="" textlink="">
      <xdr:nvSpPr>
        <xdr:cNvPr id="3043" name="Text Box 18">
          <a:extLst>
            <a:ext uri="{FF2B5EF4-FFF2-40B4-BE49-F238E27FC236}">
              <a16:creationId xmlns:a16="http://schemas.microsoft.com/office/drawing/2014/main" id="{A4F5FE43-AE83-462D-922E-1E5C9DC7742E}"/>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51</xdr:row>
      <xdr:rowOff>0</xdr:rowOff>
    </xdr:from>
    <xdr:ext cx="95250" cy="171450"/>
    <xdr:sp macro="" textlink="">
      <xdr:nvSpPr>
        <xdr:cNvPr id="3044" name="Text Box 19">
          <a:extLst>
            <a:ext uri="{FF2B5EF4-FFF2-40B4-BE49-F238E27FC236}">
              <a16:creationId xmlns:a16="http://schemas.microsoft.com/office/drawing/2014/main" id="{E2D21CFB-8607-4E7C-9BD6-17015D56ACAE}"/>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xdr:row>
      <xdr:rowOff>504825</xdr:rowOff>
    </xdr:from>
    <xdr:ext cx="95250" cy="444014"/>
    <xdr:sp macro="" textlink="">
      <xdr:nvSpPr>
        <xdr:cNvPr id="3045" name="Text Box 15">
          <a:extLst>
            <a:ext uri="{FF2B5EF4-FFF2-40B4-BE49-F238E27FC236}">
              <a16:creationId xmlns:a16="http://schemas.microsoft.com/office/drawing/2014/main" id="{9CCB73F8-F16D-4687-BEE4-9424BAA5DD5F}"/>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46" name="Text Box 16">
          <a:extLst>
            <a:ext uri="{FF2B5EF4-FFF2-40B4-BE49-F238E27FC236}">
              <a16:creationId xmlns:a16="http://schemas.microsoft.com/office/drawing/2014/main" id="{5C2B51B4-DDE4-4E52-9D04-0128FD88017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47" name="Text Box 17">
          <a:extLst>
            <a:ext uri="{FF2B5EF4-FFF2-40B4-BE49-F238E27FC236}">
              <a16:creationId xmlns:a16="http://schemas.microsoft.com/office/drawing/2014/main" id="{96D4523F-54F2-4404-A667-F6DAA917710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48" name="Text Box 18">
          <a:extLst>
            <a:ext uri="{FF2B5EF4-FFF2-40B4-BE49-F238E27FC236}">
              <a16:creationId xmlns:a16="http://schemas.microsoft.com/office/drawing/2014/main" id="{8AE36D4F-2512-4701-AC59-4A0B63D86DF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49" name="Text Box 19">
          <a:extLst>
            <a:ext uri="{FF2B5EF4-FFF2-40B4-BE49-F238E27FC236}">
              <a16:creationId xmlns:a16="http://schemas.microsoft.com/office/drawing/2014/main" id="{E60E56AD-BDC8-4CA8-B053-8C114102B98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3050" name="Text Box 16">
          <a:extLst>
            <a:ext uri="{FF2B5EF4-FFF2-40B4-BE49-F238E27FC236}">
              <a16:creationId xmlns:a16="http://schemas.microsoft.com/office/drawing/2014/main" id="{55D32B8E-7EEA-40FA-B30E-78D7D5644E2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3051" name="Text Box 17">
          <a:extLst>
            <a:ext uri="{FF2B5EF4-FFF2-40B4-BE49-F238E27FC236}">
              <a16:creationId xmlns:a16="http://schemas.microsoft.com/office/drawing/2014/main" id="{58B42EB4-29F2-40C6-AD8E-4143447745C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54</xdr:row>
      <xdr:rowOff>15875</xdr:rowOff>
    </xdr:from>
    <xdr:ext cx="95250" cy="171450"/>
    <xdr:sp macro="" textlink="">
      <xdr:nvSpPr>
        <xdr:cNvPr id="3052" name="Text Box 18">
          <a:extLst>
            <a:ext uri="{FF2B5EF4-FFF2-40B4-BE49-F238E27FC236}">
              <a16:creationId xmlns:a16="http://schemas.microsoft.com/office/drawing/2014/main" id="{68BCE6E6-64E0-47BA-B1DA-FCC4AB53C371}"/>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3053" name="Text Box 16">
          <a:extLst>
            <a:ext uri="{FF2B5EF4-FFF2-40B4-BE49-F238E27FC236}">
              <a16:creationId xmlns:a16="http://schemas.microsoft.com/office/drawing/2014/main" id="{31A99D19-A719-4CAF-9179-6BB581FA8EC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3054" name="Text Box 17">
          <a:extLst>
            <a:ext uri="{FF2B5EF4-FFF2-40B4-BE49-F238E27FC236}">
              <a16:creationId xmlns:a16="http://schemas.microsoft.com/office/drawing/2014/main" id="{0CB3BBDB-6244-480E-B564-904A2C120E6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3055" name="Text Box 18">
          <a:extLst>
            <a:ext uri="{FF2B5EF4-FFF2-40B4-BE49-F238E27FC236}">
              <a16:creationId xmlns:a16="http://schemas.microsoft.com/office/drawing/2014/main" id="{A460615B-1E70-4939-BB5C-D221B99E8E3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3056" name="Text Box 19">
          <a:extLst>
            <a:ext uri="{FF2B5EF4-FFF2-40B4-BE49-F238E27FC236}">
              <a16:creationId xmlns:a16="http://schemas.microsoft.com/office/drawing/2014/main" id="{7AB73439-3F46-4DB7-9CC2-34CDAD71872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3057" name="Text Box 16">
          <a:extLst>
            <a:ext uri="{FF2B5EF4-FFF2-40B4-BE49-F238E27FC236}">
              <a16:creationId xmlns:a16="http://schemas.microsoft.com/office/drawing/2014/main" id="{188AAFFF-DE39-42D1-BD9C-3DA908AA0B3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54</xdr:row>
      <xdr:rowOff>170392</xdr:rowOff>
    </xdr:from>
    <xdr:ext cx="95250" cy="213632"/>
    <xdr:sp macro="" textlink="">
      <xdr:nvSpPr>
        <xdr:cNvPr id="3058" name="Text Box 15">
          <a:extLst>
            <a:ext uri="{FF2B5EF4-FFF2-40B4-BE49-F238E27FC236}">
              <a16:creationId xmlns:a16="http://schemas.microsoft.com/office/drawing/2014/main" id="{1E7D4541-05F8-49BA-9B09-42B11ED63DF9}"/>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504825</xdr:rowOff>
    </xdr:from>
    <xdr:ext cx="95250" cy="448496"/>
    <xdr:sp macro="" textlink="">
      <xdr:nvSpPr>
        <xdr:cNvPr id="3059" name="Text Box 15">
          <a:extLst>
            <a:ext uri="{FF2B5EF4-FFF2-40B4-BE49-F238E27FC236}">
              <a16:creationId xmlns:a16="http://schemas.microsoft.com/office/drawing/2014/main" id="{838C0675-F971-406F-98CB-528901526AE1}"/>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504825</xdr:rowOff>
    </xdr:from>
    <xdr:ext cx="95250" cy="442269"/>
    <xdr:sp macro="" textlink="">
      <xdr:nvSpPr>
        <xdr:cNvPr id="3060" name="Text Box 15">
          <a:extLst>
            <a:ext uri="{FF2B5EF4-FFF2-40B4-BE49-F238E27FC236}">
              <a16:creationId xmlns:a16="http://schemas.microsoft.com/office/drawing/2014/main" id="{F70AEAEE-251B-4C1F-991F-EA9FECE1C539}"/>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54</xdr:row>
      <xdr:rowOff>504825</xdr:rowOff>
    </xdr:from>
    <xdr:ext cx="95250" cy="442269"/>
    <xdr:sp macro="" textlink="">
      <xdr:nvSpPr>
        <xdr:cNvPr id="3061" name="Text Box 15">
          <a:extLst>
            <a:ext uri="{FF2B5EF4-FFF2-40B4-BE49-F238E27FC236}">
              <a16:creationId xmlns:a16="http://schemas.microsoft.com/office/drawing/2014/main" id="{CC7966E5-DA18-43E0-99E8-843C09BFF7DD}"/>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504825</xdr:rowOff>
    </xdr:from>
    <xdr:ext cx="95250" cy="213632"/>
    <xdr:sp macro="" textlink="">
      <xdr:nvSpPr>
        <xdr:cNvPr id="3062" name="Text Box 15">
          <a:extLst>
            <a:ext uri="{FF2B5EF4-FFF2-40B4-BE49-F238E27FC236}">
              <a16:creationId xmlns:a16="http://schemas.microsoft.com/office/drawing/2014/main" id="{72D50B00-72B2-431E-822A-9F81F8E67BC7}"/>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504825</xdr:rowOff>
    </xdr:from>
    <xdr:ext cx="95250" cy="444331"/>
    <xdr:sp macro="" textlink="">
      <xdr:nvSpPr>
        <xdr:cNvPr id="3063" name="Text Box 15">
          <a:extLst>
            <a:ext uri="{FF2B5EF4-FFF2-40B4-BE49-F238E27FC236}">
              <a16:creationId xmlns:a16="http://schemas.microsoft.com/office/drawing/2014/main" id="{3FA1077A-0E8E-45A5-BF6E-9CAA7D33C065}"/>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54</xdr:row>
      <xdr:rowOff>170392</xdr:rowOff>
    </xdr:from>
    <xdr:ext cx="95250" cy="213632"/>
    <xdr:sp macro="" textlink="">
      <xdr:nvSpPr>
        <xdr:cNvPr id="3064" name="Text Box 15">
          <a:extLst>
            <a:ext uri="{FF2B5EF4-FFF2-40B4-BE49-F238E27FC236}">
              <a16:creationId xmlns:a16="http://schemas.microsoft.com/office/drawing/2014/main" id="{AE4743FF-B055-472A-AD16-89B78EA6056C}"/>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065" name="Text Box 16">
          <a:extLst>
            <a:ext uri="{FF2B5EF4-FFF2-40B4-BE49-F238E27FC236}">
              <a16:creationId xmlns:a16="http://schemas.microsoft.com/office/drawing/2014/main" id="{97A4E41B-3CBB-45BB-B402-0CB8D168ABE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066" name="Text Box 17">
          <a:extLst>
            <a:ext uri="{FF2B5EF4-FFF2-40B4-BE49-F238E27FC236}">
              <a16:creationId xmlns:a16="http://schemas.microsoft.com/office/drawing/2014/main" id="{FA926BFB-6165-4FB8-8748-55F6D5B8E21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067" name="Text Box 18">
          <a:extLst>
            <a:ext uri="{FF2B5EF4-FFF2-40B4-BE49-F238E27FC236}">
              <a16:creationId xmlns:a16="http://schemas.microsoft.com/office/drawing/2014/main" id="{C08174A4-1FA9-4696-9C2D-BD69EF6BD87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068" name="Text Box 19">
          <a:extLst>
            <a:ext uri="{FF2B5EF4-FFF2-40B4-BE49-F238E27FC236}">
              <a16:creationId xmlns:a16="http://schemas.microsoft.com/office/drawing/2014/main" id="{5A1D4C87-7479-45AF-8E99-2D017E6D34B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069" name="Text Box 16">
          <a:extLst>
            <a:ext uri="{FF2B5EF4-FFF2-40B4-BE49-F238E27FC236}">
              <a16:creationId xmlns:a16="http://schemas.microsoft.com/office/drawing/2014/main" id="{ACA2156A-9364-42A4-9AE3-94FA79E6931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070" name="Text Box 17">
          <a:extLst>
            <a:ext uri="{FF2B5EF4-FFF2-40B4-BE49-F238E27FC236}">
              <a16:creationId xmlns:a16="http://schemas.microsoft.com/office/drawing/2014/main" id="{6559CC3E-1E21-4E94-86A7-21C142A8CBC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071" name="Text Box 18">
          <a:extLst>
            <a:ext uri="{FF2B5EF4-FFF2-40B4-BE49-F238E27FC236}">
              <a16:creationId xmlns:a16="http://schemas.microsoft.com/office/drawing/2014/main" id="{C3F664B6-A9FE-491F-9891-50C2E153183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072" name="Text Box 19">
          <a:extLst>
            <a:ext uri="{FF2B5EF4-FFF2-40B4-BE49-F238E27FC236}">
              <a16:creationId xmlns:a16="http://schemas.microsoft.com/office/drawing/2014/main" id="{28C5B9A4-C44B-4A0B-A449-F228C42A966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0</xdr:rowOff>
    </xdr:from>
    <xdr:ext cx="95250" cy="171450"/>
    <xdr:sp macro="" textlink="">
      <xdr:nvSpPr>
        <xdr:cNvPr id="3073" name="Text Box 16">
          <a:extLst>
            <a:ext uri="{FF2B5EF4-FFF2-40B4-BE49-F238E27FC236}">
              <a16:creationId xmlns:a16="http://schemas.microsoft.com/office/drawing/2014/main" id="{704A345C-BC1B-4E70-8934-03C6017FFCE8}"/>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0</xdr:rowOff>
    </xdr:from>
    <xdr:ext cx="95250" cy="171450"/>
    <xdr:sp macro="" textlink="">
      <xdr:nvSpPr>
        <xdr:cNvPr id="3074" name="Text Box 17">
          <a:extLst>
            <a:ext uri="{FF2B5EF4-FFF2-40B4-BE49-F238E27FC236}">
              <a16:creationId xmlns:a16="http://schemas.microsoft.com/office/drawing/2014/main" id="{F9877087-676D-4293-8365-2D0E23C7756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0</xdr:rowOff>
    </xdr:from>
    <xdr:ext cx="95250" cy="171450"/>
    <xdr:sp macro="" textlink="">
      <xdr:nvSpPr>
        <xdr:cNvPr id="3075" name="Text Box 18">
          <a:extLst>
            <a:ext uri="{FF2B5EF4-FFF2-40B4-BE49-F238E27FC236}">
              <a16:creationId xmlns:a16="http://schemas.microsoft.com/office/drawing/2014/main" id="{649E7B80-AB1A-4785-A9C0-30F52DDB0159}"/>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0</xdr:rowOff>
    </xdr:from>
    <xdr:ext cx="95250" cy="171450"/>
    <xdr:sp macro="" textlink="">
      <xdr:nvSpPr>
        <xdr:cNvPr id="3076" name="Text Box 19">
          <a:extLst>
            <a:ext uri="{FF2B5EF4-FFF2-40B4-BE49-F238E27FC236}">
              <a16:creationId xmlns:a16="http://schemas.microsoft.com/office/drawing/2014/main" id="{D2E1150F-A65E-4373-8BB7-C348852B743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56</xdr:row>
      <xdr:rowOff>504825</xdr:rowOff>
    </xdr:from>
    <xdr:ext cx="95250" cy="444014"/>
    <xdr:sp macro="" textlink="">
      <xdr:nvSpPr>
        <xdr:cNvPr id="3077" name="Text Box 15">
          <a:extLst>
            <a:ext uri="{FF2B5EF4-FFF2-40B4-BE49-F238E27FC236}">
              <a16:creationId xmlns:a16="http://schemas.microsoft.com/office/drawing/2014/main" id="{E22CD5BB-7C63-49EB-8325-9D4DFE0A5CA4}"/>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078" name="Text Box 16">
          <a:extLst>
            <a:ext uri="{FF2B5EF4-FFF2-40B4-BE49-F238E27FC236}">
              <a16:creationId xmlns:a16="http://schemas.microsoft.com/office/drawing/2014/main" id="{2ECBE0DD-0F68-43D5-B138-B6122FED647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079" name="Text Box 17">
          <a:extLst>
            <a:ext uri="{FF2B5EF4-FFF2-40B4-BE49-F238E27FC236}">
              <a16:creationId xmlns:a16="http://schemas.microsoft.com/office/drawing/2014/main" id="{098F2A7E-2491-4EAE-A6E8-A96F1359F15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080" name="Text Box 18">
          <a:extLst>
            <a:ext uri="{FF2B5EF4-FFF2-40B4-BE49-F238E27FC236}">
              <a16:creationId xmlns:a16="http://schemas.microsoft.com/office/drawing/2014/main" id="{7787D6B7-049A-4621-B7A2-862F6B87A0A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081" name="Text Box 19">
          <a:extLst>
            <a:ext uri="{FF2B5EF4-FFF2-40B4-BE49-F238E27FC236}">
              <a16:creationId xmlns:a16="http://schemas.microsoft.com/office/drawing/2014/main" id="{DF8502DF-AC8C-4751-B81D-B98809883CA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082" name="Text Box 16">
          <a:extLst>
            <a:ext uri="{FF2B5EF4-FFF2-40B4-BE49-F238E27FC236}">
              <a16:creationId xmlns:a16="http://schemas.microsoft.com/office/drawing/2014/main" id="{CA3E8FB4-09A4-4AF5-81AB-C280CF814F7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083" name="Text Box 17">
          <a:extLst>
            <a:ext uri="{FF2B5EF4-FFF2-40B4-BE49-F238E27FC236}">
              <a16:creationId xmlns:a16="http://schemas.microsoft.com/office/drawing/2014/main" id="{D5CF7394-6B9D-4BF2-A9EE-371B5A076D8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084" name="Text Box 18">
          <a:extLst>
            <a:ext uri="{FF2B5EF4-FFF2-40B4-BE49-F238E27FC236}">
              <a16:creationId xmlns:a16="http://schemas.microsoft.com/office/drawing/2014/main" id="{8E470420-F86C-41EC-8BFF-D4722E4D07B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085" name="Text Box 16">
          <a:extLst>
            <a:ext uri="{FF2B5EF4-FFF2-40B4-BE49-F238E27FC236}">
              <a16:creationId xmlns:a16="http://schemas.microsoft.com/office/drawing/2014/main" id="{38D6734D-29B2-46C2-8A74-B348E3945FE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086" name="Text Box 17">
          <a:extLst>
            <a:ext uri="{FF2B5EF4-FFF2-40B4-BE49-F238E27FC236}">
              <a16:creationId xmlns:a16="http://schemas.microsoft.com/office/drawing/2014/main" id="{14292551-39C7-472B-808B-7FA518FDE09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087" name="Text Box 18">
          <a:extLst>
            <a:ext uri="{FF2B5EF4-FFF2-40B4-BE49-F238E27FC236}">
              <a16:creationId xmlns:a16="http://schemas.microsoft.com/office/drawing/2014/main" id="{B44BA253-507F-450B-9D5F-51EA0ED26B9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088" name="Text Box 19">
          <a:extLst>
            <a:ext uri="{FF2B5EF4-FFF2-40B4-BE49-F238E27FC236}">
              <a16:creationId xmlns:a16="http://schemas.microsoft.com/office/drawing/2014/main" id="{A3B6E495-7893-4EA5-B527-677A0541F0E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089" name="Text Box 16">
          <a:extLst>
            <a:ext uri="{FF2B5EF4-FFF2-40B4-BE49-F238E27FC236}">
              <a16:creationId xmlns:a16="http://schemas.microsoft.com/office/drawing/2014/main" id="{1603A4D3-34FB-401B-923D-83ABBCD90B0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090" name="Text Box 17">
          <a:extLst>
            <a:ext uri="{FF2B5EF4-FFF2-40B4-BE49-F238E27FC236}">
              <a16:creationId xmlns:a16="http://schemas.microsoft.com/office/drawing/2014/main" id="{CF887C0C-28AF-4191-B0E1-53F37661377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091" name="Text Box 18">
          <a:extLst>
            <a:ext uri="{FF2B5EF4-FFF2-40B4-BE49-F238E27FC236}">
              <a16:creationId xmlns:a16="http://schemas.microsoft.com/office/drawing/2014/main" id="{43F09544-B676-40F8-800E-47A13EA82C8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092" name="Text Box 19">
          <a:extLst>
            <a:ext uri="{FF2B5EF4-FFF2-40B4-BE49-F238E27FC236}">
              <a16:creationId xmlns:a16="http://schemas.microsoft.com/office/drawing/2014/main" id="{B9A6AD02-1B6D-41B1-8690-6660525B0DA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504825</xdr:rowOff>
    </xdr:from>
    <xdr:ext cx="95250" cy="456743"/>
    <xdr:sp macro="" textlink="">
      <xdr:nvSpPr>
        <xdr:cNvPr id="3093" name="Text Box 15">
          <a:extLst>
            <a:ext uri="{FF2B5EF4-FFF2-40B4-BE49-F238E27FC236}">
              <a16:creationId xmlns:a16="http://schemas.microsoft.com/office/drawing/2014/main" id="{013D0619-9819-4445-B7F4-56FE4E721B39}"/>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504825</xdr:rowOff>
    </xdr:from>
    <xdr:ext cx="95250" cy="442269"/>
    <xdr:sp macro="" textlink="">
      <xdr:nvSpPr>
        <xdr:cNvPr id="3094" name="Text Box 15">
          <a:extLst>
            <a:ext uri="{FF2B5EF4-FFF2-40B4-BE49-F238E27FC236}">
              <a16:creationId xmlns:a16="http://schemas.microsoft.com/office/drawing/2014/main" id="{3C515715-177E-45F8-8F74-D7E7724336A3}"/>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54</xdr:row>
      <xdr:rowOff>504825</xdr:rowOff>
    </xdr:from>
    <xdr:ext cx="95250" cy="442269"/>
    <xdr:sp macro="" textlink="">
      <xdr:nvSpPr>
        <xdr:cNvPr id="3095" name="Text Box 15">
          <a:extLst>
            <a:ext uri="{FF2B5EF4-FFF2-40B4-BE49-F238E27FC236}">
              <a16:creationId xmlns:a16="http://schemas.microsoft.com/office/drawing/2014/main" id="{D89AA4A8-23BE-4F20-9DFF-0CC3F11535D8}"/>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504825</xdr:rowOff>
    </xdr:from>
    <xdr:ext cx="95250" cy="213632"/>
    <xdr:sp macro="" textlink="">
      <xdr:nvSpPr>
        <xdr:cNvPr id="3096" name="Text Box 15">
          <a:extLst>
            <a:ext uri="{FF2B5EF4-FFF2-40B4-BE49-F238E27FC236}">
              <a16:creationId xmlns:a16="http://schemas.microsoft.com/office/drawing/2014/main" id="{E6338DC0-679E-4243-8A07-ABF4E8246418}"/>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504825</xdr:rowOff>
    </xdr:from>
    <xdr:ext cx="95250" cy="444331"/>
    <xdr:sp macro="" textlink="">
      <xdr:nvSpPr>
        <xdr:cNvPr id="3097" name="Text Box 15">
          <a:extLst>
            <a:ext uri="{FF2B5EF4-FFF2-40B4-BE49-F238E27FC236}">
              <a16:creationId xmlns:a16="http://schemas.microsoft.com/office/drawing/2014/main" id="{CFCE5663-770D-48A9-8973-0FE3BC2F55A1}"/>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504825</xdr:rowOff>
    </xdr:from>
    <xdr:ext cx="95250" cy="213632"/>
    <xdr:sp macro="" textlink="">
      <xdr:nvSpPr>
        <xdr:cNvPr id="3098" name="Text Box 15">
          <a:extLst>
            <a:ext uri="{FF2B5EF4-FFF2-40B4-BE49-F238E27FC236}">
              <a16:creationId xmlns:a16="http://schemas.microsoft.com/office/drawing/2014/main" id="{B65C2D3F-00FF-4A7F-9156-28BD348971A4}"/>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099" name="Text Box 16">
          <a:extLst>
            <a:ext uri="{FF2B5EF4-FFF2-40B4-BE49-F238E27FC236}">
              <a16:creationId xmlns:a16="http://schemas.microsoft.com/office/drawing/2014/main" id="{06A91FA8-3EC2-4CB8-B2B7-660BC17776B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100" name="Text Box 17">
          <a:extLst>
            <a:ext uri="{FF2B5EF4-FFF2-40B4-BE49-F238E27FC236}">
              <a16:creationId xmlns:a16="http://schemas.microsoft.com/office/drawing/2014/main" id="{48E87E8F-7057-465B-885C-91A99949106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101" name="Text Box 18">
          <a:extLst>
            <a:ext uri="{FF2B5EF4-FFF2-40B4-BE49-F238E27FC236}">
              <a16:creationId xmlns:a16="http://schemas.microsoft.com/office/drawing/2014/main" id="{BADAD68A-1CCC-4DC3-ADA7-15A8260226E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102" name="Text Box 19">
          <a:extLst>
            <a:ext uri="{FF2B5EF4-FFF2-40B4-BE49-F238E27FC236}">
              <a16:creationId xmlns:a16="http://schemas.microsoft.com/office/drawing/2014/main" id="{809E0B50-9DFE-4747-A88A-115A6C4E70B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103" name="Text Box 16">
          <a:extLst>
            <a:ext uri="{FF2B5EF4-FFF2-40B4-BE49-F238E27FC236}">
              <a16:creationId xmlns:a16="http://schemas.microsoft.com/office/drawing/2014/main" id="{A420A98A-6928-4A97-858A-52537183616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104" name="Text Box 17">
          <a:extLst>
            <a:ext uri="{FF2B5EF4-FFF2-40B4-BE49-F238E27FC236}">
              <a16:creationId xmlns:a16="http://schemas.microsoft.com/office/drawing/2014/main" id="{2FB3DA85-3DBD-4437-90E1-90143EE0EF3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105" name="Text Box 18">
          <a:extLst>
            <a:ext uri="{FF2B5EF4-FFF2-40B4-BE49-F238E27FC236}">
              <a16:creationId xmlns:a16="http://schemas.microsoft.com/office/drawing/2014/main" id="{4F05676E-38BA-43EE-A7C8-1A2412D09FB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106" name="Text Box 19">
          <a:extLst>
            <a:ext uri="{FF2B5EF4-FFF2-40B4-BE49-F238E27FC236}">
              <a16:creationId xmlns:a16="http://schemas.microsoft.com/office/drawing/2014/main" id="{33704A77-C6AF-4AC3-BB93-AC95418A402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0</xdr:rowOff>
    </xdr:from>
    <xdr:ext cx="95250" cy="171450"/>
    <xdr:sp macro="" textlink="">
      <xdr:nvSpPr>
        <xdr:cNvPr id="3107" name="Text Box 16">
          <a:extLst>
            <a:ext uri="{FF2B5EF4-FFF2-40B4-BE49-F238E27FC236}">
              <a16:creationId xmlns:a16="http://schemas.microsoft.com/office/drawing/2014/main" id="{4E82D7C1-E099-49A6-B240-0E37D235F99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0</xdr:rowOff>
    </xdr:from>
    <xdr:ext cx="95250" cy="171450"/>
    <xdr:sp macro="" textlink="">
      <xdr:nvSpPr>
        <xdr:cNvPr id="3108" name="Text Box 17">
          <a:extLst>
            <a:ext uri="{FF2B5EF4-FFF2-40B4-BE49-F238E27FC236}">
              <a16:creationId xmlns:a16="http://schemas.microsoft.com/office/drawing/2014/main" id="{44F3C9BB-DC4A-4235-B9F3-D59F46CDC62C}"/>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0</xdr:rowOff>
    </xdr:from>
    <xdr:ext cx="95250" cy="171450"/>
    <xdr:sp macro="" textlink="">
      <xdr:nvSpPr>
        <xdr:cNvPr id="3109" name="Text Box 18">
          <a:extLst>
            <a:ext uri="{FF2B5EF4-FFF2-40B4-BE49-F238E27FC236}">
              <a16:creationId xmlns:a16="http://schemas.microsoft.com/office/drawing/2014/main" id="{DE39421B-DA52-47F8-8A5D-725EDC9639D7}"/>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0</xdr:rowOff>
    </xdr:from>
    <xdr:ext cx="95250" cy="171450"/>
    <xdr:sp macro="" textlink="">
      <xdr:nvSpPr>
        <xdr:cNvPr id="3110" name="Text Box 19">
          <a:extLst>
            <a:ext uri="{FF2B5EF4-FFF2-40B4-BE49-F238E27FC236}">
              <a16:creationId xmlns:a16="http://schemas.microsoft.com/office/drawing/2014/main" id="{4218FF8E-D826-4283-A722-EFE9AB0947F2}"/>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56</xdr:row>
      <xdr:rowOff>504825</xdr:rowOff>
    </xdr:from>
    <xdr:ext cx="95250" cy="444014"/>
    <xdr:sp macro="" textlink="">
      <xdr:nvSpPr>
        <xdr:cNvPr id="3111" name="Text Box 15">
          <a:extLst>
            <a:ext uri="{FF2B5EF4-FFF2-40B4-BE49-F238E27FC236}">
              <a16:creationId xmlns:a16="http://schemas.microsoft.com/office/drawing/2014/main" id="{438649A6-C534-4AC0-A99A-EAF5C3200310}"/>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112" name="Text Box 16">
          <a:extLst>
            <a:ext uri="{FF2B5EF4-FFF2-40B4-BE49-F238E27FC236}">
              <a16:creationId xmlns:a16="http://schemas.microsoft.com/office/drawing/2014/main" id="{89D3E434-A6AF-4A3E-8D4A-60A4D1F04FA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113" name="Text Box 17">
          <a:extLst>
            <a:ext uri="{FF2B5EF4-FFF2-40B4-BE49-F238E27FC236}">
              <a16:creationId xmlns:a16="http://schemas.microsoft.com/office/drawing/2014/main" id="{F5B4B3CB-746A-453E-A923-8E7B4EE76AE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114" name="Text Box 18">
          <a:extLst>
            <a:ext uri="{FF2B5EF4-FFF2-40B4-BE49-F238E27FC236}">
              <a16:creationId xmlns:a16="http://schemas.microsoft.com/office/drawing/2014/main" id="{355CDED2-7CD2-4C3B-9802-4FD10A12BF0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115" name="Text Box 19">
          <a:extLst>
            <a:ext uri="{FF2B5EF4-FFF2-40B4-BE49-F238E27FC236}">
              <a16:creationId xmlns:a16="http://schemas.microsoft.com/office/drawing/2014/main" id="{A8786F82-F7B7-4546-B2B7-D273A4FE8D6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56</xdr:row>
      <xdr:rowOff>504825</xdr:rowOff>
    </xdr:from>
    <xdr:ext cx="95250" cy="442269"/>
    <xdr:sp macro="" textlink="">
      <xdr:nvSpPr>
        <xdr:cNvPr id="3116" name="Text Box 15">
          <a:extLst>
            <a:ext uri="{FF2B5EF4-FFF2-40B4-BE49-F238E27FC236}">
              <a16:creationId xmlns:a16="http://schemas.microsoft.com/office/drawing/2014/main" id="{593061A3-172E-4F22-8CE9-43878B00D611}"/>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117" name="Text Box 16">
          <a:extLst>
            <a:ext uri="{FF2B5EF4-FFF2-40B4-BE49-F238E27FC236}">
              <a16:creationId xmlns:a16="http://schemas.microsoft.com/office/drawing/2014/main" id="{57D123A4-49ED-470D-B467-B1F03E6FA0D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118" name="Text Box 17">
          <a:extLst>
            <a:ext uri="{FF2B5EF4-FFF2-40B4-BE49-F238E27FC236}">
              <a16:creationId xmlns:a16="http://schemas.microsoft.com/office/drawing/2014/main" id="{5BF1E0EC-40E7-46EC-9E88-50944F179C9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119" name="Text Box 18">
          <a:extLst>
            <a:ext uri="{FF2B5EF4-FFF2-40B4-BE49-F238E27FC236}">
              <a16:creationId xmlns:a16="http://schemas.microsoft.com/office/drawing/2014/main" id="{751AC10C-3BFF-4EC4-AE17-708DB7B7283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120" name="Text Box 16">
          <a:extLst>
            <a:ext uri="{FF2B5EF4-FFF2-40B4-BE49-F238E27FC236}">
              <a16:creationId xmlns:a16="http://schemas.microsoft.com/office/drawing/2014/main" id="{405E337E-7015-4D8A-ADD3-4AB32A0B721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121" name="Text Box 17">
          <a:extLst>
            <a:ext uri="{FF2B5EF4-FFF2-40B4-BE49-F238E27FC236}">
              <a16:creationId xmlns:a16="http://schemas.microsoft.com/office/drawing/2014/main" id="{C7548607-C1CA-46CC-ACBC-665DB4EDCD3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122" name="Text Box 18">
          <a:extLst>
            <a:ext uri="{FF2B5EF4-FFF2-40B4-BE49-F238E27FC236}">
              <a16:creationId xmlns:a16="http://schemas.microsoft.com/office/drawing/2014/main" id="{CCE11AB4-28F8-4BC0-B3F9-DBF77A284DE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123" name="Text Box 19">
          <a:extLst>
            <a:ext uri="{FF2B5EF4-FFF2-40B4-BE49-F238E27FC236}">
              <a16:creationId xmlns:a16="http://schemas.microsoft.com/office/drawing/2014/main" id="{7D32E41E-AFD1-449E-B444-F8F64085368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124" name="Text Box 16">
          <a:extLst>
            <a:ext uri="{FF2B5EF4-FFF2-40B4-BE49-F238E27FC236}">
              <a16:creationId xmlns:a16="http://schemas.microsoft.com/office/drawing/2014/main" id="{E90D0BE9-EA91-48AC-89BF-E33777CD46D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125" name="Text Box 17">
          <a:extLst>
            <a:ext uri="{FF2B5EF4-FFF2-40B4-BE49-F238E27FC236}">
              <a16:creationId xmlns:a16="http://schemas.microsoft.com/office/drawing/2014/main" id="{FBCDC27E-BB65-48B4-B729-D5BF369C17C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126" name="Text Box 18">
          <a:extLst>
            <a:ext uri="{FF2B5EF4-FFF2-40B4-BE49-F238E27FC236}">
              <a16:creationId xmlns:a16="http://schemas.microsoft.com/office/drawing/2014/main" id="{7B7615BB-C5B0-4407-A035-C2E162EA457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58</xdr:row>
      <xdr:rowOff>170392</xdr:rowOff>
    </xdr:from>
    <xdr:ext cx="95250" cy="213632"/>
    <xdr:sp macro="" textlink="">
      <xdr:nvSpPr>
        <xdr:cNvPr id="3127" name="Text Box 15">
          <a:extLst>
            <a:ext uri="{FF2B5EF4-FFF2-40B4-BE49-F238E27FC236}">
              <a16:creationId xmlns:a16="http://schemas.microsoft.com/office/drawing/2014/main" id="{556FE59C-16BC-4B47-ADEA-50173F2EC786}"/>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128" name="Text Box 16">
          <a:extLst>
            <a:ext uri="{FF2B5EF4-FFF2-40B4-BE49-F238E27FC236}">
              <a16:creationId xmlns:a16="http://schemas.microsoft.com/office/drawing/2014/main" id="{AB8DED25-5FA0-426F-84C1-9B4EA2E2373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129" name="Text Box 17">
          <a:extLst>
            <a:ext uri="{FF2B5EF4-FFF2-40B4-BE49-F238E27FC236}">
              <a16:creationId xmlns:a16="http://schemas.microsoft.com/office/drawing/2014/main" id="{4C9AF8B9-0DA5-4C14-8612-070FA5797B5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130" name="Text Box 18">
          <a:extLst>
            <a:ext uri="{FF2B5EF4-FFF2-40B4-BE49-F238E27FC236}">
              <a16:creationId xmlns:a16="http://schemas.microsoft.com/office/drawing/2014/main" id="{E7B85EDF-37C5-41BE-BFBC-1AB7C96082C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131" name="Text Box 19">
          <a:extLst>
            <a:ext uri="{FF2B5EF4-FFF2-40B4-BE49-F238E27FC236}">
              <a16:creationId xmlns:a16="http://schemas.microsoft.com/office/drawing/2014/main" id="{663EA74C-DA98-4578-BD26-27F09BF9FFA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132" name="Text Box 16">
          <a:extLst>
            <a:ext uri="{FF2B5EF4-FFF2-40B4-BE49-F238E27FC236}">
              <a16:creationId xmlns:a16="http://schemas.microsoft.com/office/drawing/2014/main" id="{7D6031E7-7B69-4014-A8ED-9B04D752A8A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133" name="Text Box 17">
          <a:extLst>
            <a:ext uri="{FF2B5EF4-FFF2-40B4-BE49-F238E27FC236}">
              <a16:creationId xmlns:a16="http://schemas.microsoft.com/office/drawing/2014/main" id="{B6266168-5028-4DF1-A544-92B5245312D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134" name="Text Box 18">
          <a:extLst>
            <a:ext uri="{FF2B5EF4-FFF2-40B4-BE49-F238E27FC236}">
              <a16:creationId xmlns:a16="http://schemas.microsoft.com/office/drawing/2014/main" id="{5C1CF21A-2EDD-4AAA-B33B-486910884A6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135" name="Text Box 19">
          <a:extLst>
            <a:ext uri="{FF2B5EF4-FFF2-40B4-BE49-F238E27FC236}">
              <a16:creationId xmlns:a16="http://schemas.microsoft.com/office/drawing/2014/main" id="{8C23201C-76EF-4D55-A6F3-7DB982B1CE4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55</xdr:row>
      <xdr:rowOff>0</xdr:rowOff>
    </xdr:from>
    <xdr:ext cx="95250" cy="171450"/>
    <xdr:sp macro="" textlink="">
      <xdr:nvSpPr>
        <xdr:cNvPr id="3136" name="Text Box 16">
          <a:extLst>
            <a:ext uri="{FF2B5EF4-FFF2-40B4-BE49-F238E27FC236}">
              <a16:creationId xmlns:a16="http://schemas.microsoft.com/office/drawing/2014/main" id="{F77A9A4A-1B15-4EDF-A6A4-59650A515D47}"/>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55</xdr:row>
      <xdr:rowOff>0</xdr:rowOff>
    </xdr:from>
    <xdr:ext cx="95250" cy="171450"/>
    <xdr:sp macro="" textlink="">
      <xdr:nvSpPr>
        <xdr:cNvPr id="3137" name="Text Box 17">
          <a:extLst>
            <a:ext uri="{FF2B5EF4-FFF2-40B4-BE49-F238E27FC236}">
              <a16:creationId xmlns:a16="http://schemas.microsoft.com/office/drawing/2014/main" id="{11A25950-036A-4974-AC46-E305403A3464}"/>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55</xdr:row>
      <xdr:rowOff>0</xdr:rowOff>
    </xdr:from>
    <xdr:ext cx="95250" cy="171450"/>
    <xdr:sp macro="" textlink="">
      <xdr:nvSpPr>
        <xdr:cNvPr id="3138" name="Text Box 18">
          <a:extLst>
            <a:ext uri="{FF2B5EF4-FFF2-40B4-BE49-F238E27FC236}">
              <a16:creationId xmlns:a16="http://schemas.microsoft.com/office/drawing/2014/main" id="{04FA9B5A-9B69-470B-8BA4-29279964E37D}"/>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55</xdr:row>
      <xdr:rowOff>0</xdr:rowOff>
    </xdr:from>
    <xdr:ext cx="95250" cy="171450"/>
    <xdr:sp macro="" textlink="">
      <xdr:nvSpPr>
        <xdr:cNvPr id="3139" name="Text Box 19">
          <a:extLst>
            <a:ext uri="{FF2B5EF4-FFF2-40B4-BE49-F238E27FC236}">
              <a16:creationId xmlns:a16="http://schemas.microsoft.com/office/drawing/2014/main" id="{525A6FD1-67D9-4F9A-8629-1E4A10123E85}"/>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56</xdr:row>
      <xdr:rowOff>504825</xdr:rowOff>
    </xdr:from>
    <xdr:ext cx="95250" cy="444014"/>
    <xdr:sp macro="" textlink="">
      <xdr:nvSpPr>
        <xdr:cNvPr id="3140" name="Text Box 15">
          <a:extLst>
            <a:ext uri="{FF2B5EF4-FFF2-40B4-BE49-F238E27FC236}">
              <a16:creationId xmlns:a16="http://schemas.microsoft.com/office/drawing/2014/main" id="{F605C4F2-6B27-42B9-9FCC-19F74616925F}"/>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141" name="Text Box 16">
          <a:extLst>
            <a:ext uri="{FF2B5EF4-FFF2-40B4-BE49-F238E27FC236}">
              <a16:creationId xmlns:a16="http://schemas.microsoft.com/office/drawing/2014/main" id="{E542DCA6-5DD1-4C24-9C47-83D2271A5D5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142" name="Text Box 17">
          <a:extLst>
            <a:ext uri="{FF2B5EF4-FFF2-40B4-BE49-F238E27FC236}">
              <a16:creationId xmlns:a16="http://schemas.microsoft.com/office/drawing/2014/main" id="{D9CB405E-04AB-47CD-AB05-6262C41AE6C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143" name="Text Box 18">
          <a:extLst>
            <a:ext uri="{FF2B5EF4-FFF2-40B4-BE49-F238E27FC236}">
              <a16:creationId xmlns:a16="http://schemas.microsoft.com/office/drawing/2014/main" id="{7D0815E7-9E47-4908-B6EF-9DC3A3E5B00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144" name="Text Box 19">
          <a:extLst>
            <a:ext uri="{FF2B5EF4-FFF2-40B4-BE49-F238E27FC236}">
              <a16:creationId xmlns:a16="http://schemas.microsoft.com/office/drawing/2014/main" id="{F119473A-39E8-416D-A0A0-5315ACC5470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145" name="Text Box 16">
          <a:extLst>
            <a:ext uri="{FF2B5EF4-FFF2-40B4-BE49-F238E27FC236}">
              <a16:creationId xmlns:a16="http://schemas.microsoft.com/office/drawing/2014/main" id="{BB812462-3945-4FC5-9BA0-20F7D86456A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146" name="Text Box 17">
          <a:extLst>
            <a:ext uri="{FF2B5EF4-FFF2-40B4-BE49-F238E27FC236}">
              <a16:creationId xmlns:a16="http://schemas.microsoft.com/office/drawing/2014/main" id="{AF429E75-44E9-4042-BEC5-F45C009CC42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58</xdr:row>
      <xdr:rowOff>15875</xdr:rowOff>
    </xdr:from>
    <xdr:ext cx="95250" cy="171450"/>
    <xdr:sp macro="" textlink="">
      <xdr:nvSpPr>
        <xdr:cNvPr id="3147" name="Text Box 18">
          <a:extLst>
            <a:ext uri="{FF2B5EF4-FFF2-40B4-BE49-F238E27FC236}">
              <a16:creationId xmlns:a16="http://schemas.microsoft.com/office/drawing/2014/main" id="{8F9C1CCB-6A1C-4F0A-B694-7D2CAB219143}"/>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148" name="Text Box 16">
          <a:extLst>
            <a:ext uri="{FF2B5EF4-FFF2-40B4-BE49-F238E27FC236}">
              <a16:creationId xmlns:a16="http://schemas.microsoft.com/office/drawing/2014/main" id="{BCF617F5-D3D4-4F5C-8C9E-3F2AB224D3D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149" name="Text Box 17">
          <a:extLst>
            <a:ext uri="{FF2B5EF4-FFF2-40B4-BE49-F238E27FC236}">
              <a16:creationId xmlns:a16="http://schemas.microsoft.com/office/drawing/2014/main" id="{C53769B0-A9CA-4C89-892E-1A8397B4F0D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150" name="Text Box 18">
          <a:extLst>
            <a:ext uri="{FF2B5EF4-FFF2-40B4-BE49-F238E27FC236}">
              <a16:creationId xmlns:a16="http://schemas.microsoft.com/office/drawing/2014/main" id="{F7E49387-12F8-40EF-B7FC-261C8E6F3F7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151" name="Text Box 19">
          <a:extLst>
            <a:ext uri="{FF2B5EF4-FFF2-40B4-BE49-F238E27FC236}">
              <a16:creationId xmlns:a16="http://schemas.microsoft.com/office/drawing/2014/main" id="{5269FA40-E4BB-40B3-AA83-01A46D87ECE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152" name="Text Box 16">
          <a:extLst>
            <a:ext uri="{FF2B5EF4-FFF2-40B4-BE49-F238E27FC236}">
              <a16:creationId xmlns:a16="http://schemas.microsoft.com/office/drawing/2014/main" id="{9F20C7E8-166F-4DCE-8EE2-3DA98510A2F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58</xdr:row>
      <xdr:rowOff>170392</xdr:rowOff>
    </xdr:from>
    <xdr:ext cx="95250" cy="213632"/>
    <xdr:sp macro="" textlink="">
      <xdr:nvSpPr>
        <xdr:cNvPr id="3153" name="Text Box 15">
          <a:extLst>
            <a:ext uri="{FF2B5EF4-FFF2-40B4-BE49-F238E27FC236}">
              <a16:creationId xmlns:a16="http://schemas.microsoft.com/office/drawing/2014/main" id="{57763767-4DC1-4A1D-812F-DB7C85FE9890}"/>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504825</xdr:rowOff>
    </xdr:from>
    <xdr:ext cx="95250" cy="448496"/>
    <xdr:sp macro="" textlink="">
      <xdr:nvSpPr>
        <xdr:cNvPr id="3154" name="Text Box 15">
          <a:extLst>
            <a:ext uri="{FF2B5EF4-FFF2-40B4-BE49-F238E27FC236}">
              <a16:creationId xmlns:a16="http://schemas.microsoft.com/office/drawing/2014/main" id="{99BE2A26-E9C7-4D9D-BD36-0FC6B2E2F48D}"/>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504825</xdr:rowOff>
    </xdr:from>
    <xdr:ext cx="95250" cy="442269"/>
    <xdr:sp macro="" textlink="">
      <xdr:nvSpPr>
        <xdr:cNvPr id="3155" name="Text Box 15">
          <a:extLst>
            <a:ext uri="{FF2B5EF4-FFF2-40B4-BE49-F238E27FC236}">
              <a16:creationId xmlns:a16="http://schemas.microsoft.com/office/drawing/2014/main" id="{600920C8-61C0-4BC9-80E3-2A8E0379203A}"/>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504825</xdr:rowOff>
    </xdr:from>
    <xdr:ext cx="95250" cy="442269"/>
    <xdr:sp macro="" textlink="">
      <xdr:nvSpPr>
        <xdr:cNvPr id="3156" name="Text Box 15">
          <a:extLst>
            <a:ext uri="{FF2B5EF4-FFF2-40B4-BE49-F238E27FC236}">
              <a16:creationId xmlns:a16="http://schemas.microsoft.com/office/drawing/2014/main" id="{7492102E-D81C-42E1-BF78-8A3EEA07A9CF}"/>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504825</xdr:rowOff>
    </xdr:from>
    <xdr:ext cx="95250" cy="213632"/>
    <xdr:sp macro="" textlink="">
      <xdr:nvSpPr>
        <xdr:cNvPr id="3157" name="Text Box 15">
          <a:extLst>
            <a:ext uri="{FF2B5EF4-FFF2-40B4-BE49-F238E27FC236}">
              <a16:creationId xmlns:a16="http://schemas.microsoft.com/office/drawing/2014/main" id="{29EB9339-2983-42E7-BEB5-6F75A00AA4B6}"/>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504825</xdr:rowOff>
    </xdr:from>
    <xdr:ext cx="95250" cy="444331"/>
    <xdr:sp macro="" textlink="">
      <xdr:nvSpPr>
        <xdr:cNvPr id="3158" name="Text Box 15">
          <a:extLst>
            <a:ext uri="{FF2B5EF4-FFF2-40B4-BE49-F238E27FC236}">
              <a16:creationId xmlns:a16="http://schemas.microsoft.com/office/drawing/2014/main" id="{0D187FB4-75D1-490F-8D84-B6D6BA207764}"/>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58</xdr:row>
      <xdr:rowOff>170392</xdr:rowOff>
    </xdr:from>
    <xdr:ext cx="95250" cy="213632"/>
    <xdr:sp macro="" textlink="">
      <xdr:nvSpPr>
        <xdr:cNvPr id="3159" name="Text Box 15">
          <a:extLst>
            <a:ext uri="{FF2B5EF4-FFF2-40B4-BE49-F238E27FC236}">
              <a16:creationId xmlns:a16="http://schemas.microsoft.com/office/drawing/2014/main" id="{6178A78C-E550-468C-906C-A9BB221DBB2A}"/>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160" name="Text Box 16">
          <a:extLst>
            <a:ext uri="{FF2B5EF4-FFF2-40B4-BE49-F238E27FC236}">
              <a16:creationId xmlns:a16="http://schemas.microsoft.com/office/drawing/2014/main" id="{A36E1086-54CC-4DF3-82E2-798DDAD5C27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161" name="Text Box 17">
          <a:extLst>
            <a:ext uri="{FF2B5EF4-FFF2-40B4-BE49-F238E27FC236}">
              <a16:creationId xmlns:a16="http://schemas.microsoft.com/office/drawing/2014/main" id="{C833F6CD-A8C9-4594-998E-118ED92105F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162" name="Text Box 18">
          <a:extLst>
            <a:ext uri="{FF2B5EF4-FFF2-40B4-BE49-F238E27FC236}">
              <a16:creationId xmlns:a16="http://schemas.microsoft.com/office/drawing/2014/main" id="{277AD47D-1AB2-4A7A-956E-A23899E26ED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163" name="Text Box 19">
          <a:extLst>
            <a:ext uri="{FF2B5EF4-FFF2-40B4-BE49-F238E27FC236}">
              <a16:creationId xmlns:a16="http://schemas.microsoft.com/office/drawing/2014/main" id="{0AEFC438-0243-4142-8E41-8478C66E78B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164" name="Text Box 16">
          <a:extLst>
            <a:ext uri="{FF2B5EF4-FFF2-40B4-BE49-F238E27FC236}">
              <a16:creationId xmlns:a16="http://schemas.microsoft.com/office/drawing/2014/main" id="{C9F82DD5-FE91-4048-9409-DE53155ACE9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165" name="Text Box 17">
          <a:extLst>
            <a:ext uri="{FF2B5EF4-FFF2-40B4-BE49-F238E27FC236}">
              <a16:creationId xmlns:a16="http://schemas.microsoft.com/office/drawing/2014/main" id="{DB1FEDA9-6DC9-42F7-91A6-C3993C8789F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166" name="Text Box 18">
          <a:extLst>
            <a:ext uri="{FF2B5EF4-FFF2-40B4-BE49-F238E27FC236}">
              <a16:creationId xmlns:a16="http://schemas.microsoft.com/office/drawing/2014/main" id="{1B7C59BD-62B2-431E-A364-493CF03A2B9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167" name="Text Box 19">
          <a:extLst>
            <a:ext uri="{FF2B5EF4-FFF2-40B4-BE49-F238E27FC236}">
              <a16:creationId xmlns:a16="http://schemas.microsoft.com/office/drawing/2014/main" id="{E113E17D-84F3-413D-B1D4-E2752CD73C5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0</xdr:rowOff>
    </xdr:from>
    <xdr:ext cx="95250" cy="171450"/>
    <xdr:sp macro="" textlink="">
      <xdr:nvSpPr>
        <xdr:cNvPr id="3168" name="Text Box 16">
          <a:extLst>
            <a:ext uri="{FF2B5EF4-FFF2-40B4-BE49-F238E27FC236}">
              <a16:creationId xmlns:a16="http://schemas.microsoft.com/office/drawing/2014/main" id="{BEC36493-1B33-456A-B80B-D5556EE59ECA}"/>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0</xdr:rowOff>
    </xdr:from>
    <xdr:ext cx="95250" cy="171450"/>
    <xdr:sp macro="" textlink="">
      <xdr:nvSpPr>
        <xdr:cNvPr id="3169" name="Text Box 17">
          <a:extLst>
            <a:ext uri="{FF2B5EF4-FFF2-40B4-BE49-F238E27FC236}">
              <a16:creationId xmlns:a16="http://schemas.microsoft.com/office/drawing/2014/main" id="{047B62DC-0CA0-4749-9891-0167C887B26B}"/>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0</xdr:rowOff>
    </xdr:from>
    <xdr:ext cx="95250" cy="171450"/>
    <xdr:sp macro="" textlink="">
      <xdr:nvSpPr>
        <xdr:cNvPr id="3170" name="Text Box 18">
          <a:extLst>
            <a:ext uri="{FF2B5EF4-FFF2-40B4-BE49-F238E27FC236}">
              <a16:creationId xmlns:a16="http://schemas.microsoft.com/office/drawing/2014/main" id="{59C8796C-8960-4BF1-8999-172D8D22AC02}"/>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0</xdr:rowOff>
    </xdr:from>
    <xdr:ext cx="95250" cy="171450"/>
    <xdr:sp macro="" textlink="">
      <xdr:nvSpPr>
        <xdr:cNvPr id="3171" name="Text Box 19">
          <a:extLst>
            <a:ext uri="{FF2B5EF4-FFF2-40B4-BE49-F238E27FC236}">
              <a16:creationId xmlns:a16="http://schemas.microsoft.com/office/drawing/2014/main" id="{F0303113-9789-4F7B-B3F7-DA22C04254CA}"/>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60</xdr:row>
      <xdr:rowOff>504825</xdr:rowOff>
    </xdr:from>
    <xdr:ext cx="95250" cy="444014"/>
    <xdr:sp macro="" textlink="">
      <xdr:nvSpPr>
        <xdr:cNvPr id="3172" name="Text Box 15">
          <a:extLst>
            <a:ext uri="{FF2B5EF4-FFF2-40B4-BE49-F238E27FC236}">
              <a16:creationId xmlns:a16="http://schemas.microsoft.com/office/drawing/2014/main" id="{BBC346DF-E79A-415B-8CF7-D3AFDE47C5B0}"/>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173" name="Text Box 16">
          <a:extLst>
            <a:ext uri="{FF2B5EF4-FFF2-40B4-BE49-F238E27FC236}">
              <a16:creationId xmlns:a16="http://schemas.microsoft.com/office/drawing/2014/main" id="{A3F081A1-1190-4B89-ABC1-386A1DFB287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174" name="Text Box 17">
          <a:extLst>
            <a:ext uri="{FF2B5EF4-FFF2-40B4-BE49-F238E27FC236}">
              <a16:creationId xmlns:a16="http://schemas.microsoft.com/office/drawing/2014/main" id="{914153F1-0193-4B88-913B-CBE7CE8357E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175" name="Text Box 18">
          <a:extLst>
            <a:ext uri="{FF2B5EF4-FFF2-40B4-BE49-F238E27FC236}">
              <a16:creationId xmlns:a16="http://schemas.microsoft.com/office/drawing/2014/main" id="{4A5EF2DC-2017-42CF-955E-2DE06DAEF04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176" name="Text Box 19">
          <a:extLst>
            <a:ext uri="{FF2B5EF4-FFF2-40B4-BE49-F238E27FC236}">
              <a16:creationId xmlns:a16="http://schemas.microsoft.com/office/drawing/2014/main" id="{71A320D4-679A-40FF-8874-FABF2869903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177" name="Text Box 16">
          <a:extLst>
            <a:ext uri="{FF2B5EF4-FFF2-40B4-BE49-F238E27FC236}">
              <a16:creationId xmlns:a16="http://schemas.microsoft.com/office/drawing/2014/main" id="{B1E2AFF2-67F1-46FD-B200-7867E511118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178" name="Text Box 17">
          <a:extLst>
            <a:ext uri="{FF2B5EF4-FFF2-40B4-BE49-F238E27FC236}">
              <a16:creationId xmlns:a16="http://schemas.microsoft.com/office/drawing/2014/main" id="{FE0E69D8-FDEE-41FA-9FCC-10F234173ED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179" name="Text Box 18">
          <a:extLst>
            <a:ext uri="{FF2B5EF4-FFF2-40B4-BE49-F238E27FC236}">
              <a16:creationId xmlns:a16="http://schemas.microsoft.com/office/drawing/2014/main" id="{FCE72972-C62D-4467-BC9D-06CC4D4BC3D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180" name="Text Box 16">
          <a:extLst>
            <a:ext uri="{FF2B5EF4-FFF2-40B4-BE49-F238E27FC236}">
              <a16:creationId xmlns:a16="http://schemas.microsoft.com/office/drawing/2014/main" id="{C0E501CC-51CD-4B7A-9B70-4B7D4B0F1E7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181" name="Text Box 17">
          <a:extLst>
            <a:ext uri="{FF2B5EF4-FFF2-40B4-BE49-F238E27FC236}">
              <a16:creationId xmlns:a16="http://schemas.microsoft.com/office/drawing/2014/main" id="{8AA255C0-19FE-44C6-AFDC-974B4714CDD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182" name="Text Box 18">
          <a:extLst>
            <a:ext uri="{FF2B5EF4-FFF2-40B4-BE49-F238E27FC236}">
              <a16:creationId xmlns:a16="http://schemas.microsoft.com/office/drawing/2014/main" id="{31A6EF74-6C1D-4C66-9352-8FABC2E3EC0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183" name="Text Box 19">
          <a:extLst>
            <a:ext uri="{FF2B5EF4-FFF2-40B4-BE49-F238E27FC236}">
              <a16:creationId xmlns:a16="http://schemas.microsoft.com/office/drawing/2014/main" id="{8A4CA450-7A20-4969-B0AB-71367236325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184" name="Text Box 16">
          <a:extLst>
            <a:ext uri="{FF2B5EF4-FFF2-40B4-BE49-F238E27FC236}">
              <a16:creationId xmlns:a16="http://schemas.microsoft.com/office/drawing/2014/main" id="{C86BD3EC-E895-4289-AF7A-31880C39F82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185" name="Text Box 17">
          <a:extLst>
            <a:ext uri="{FF2B5EF4-FFF2-40B4-BE49-F238E27FC236}">
              <a16:creationId xmlns:a16="http://schemas.microsoft.com/office/drawing/2014/main" id="{EB5481EE-CE44-4FD0-AC54-CE3F69DC475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186" name="Text Box 18">
          <a:extLst>
            <a:ext uri="{FF2B5EF4-FFF2-40B4-BE49-F238E27FC236}">
              <a16:creationId xmlns:a16="http://schemas.microsoft.com/office/drawing/2014/main" id="{41995593-13D7-4BE5-A210-3CFC40A9D49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187" name="Text Box 19">
          <a:extLst>
            <a:ext uri="{FF2B5EF4-FFF2-40B4-BE49-F238E27FC236}">
              <a16:creationId xmlns:a16="http://schemas.microsoft.com/office/drawing/2014/main" id="{1D95593F-395C-4514-AB7E-4538F517074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504825</xdr:rowOff>
    </xdr:from>
    <xdr:ext cx="95250" cy="456743"/>
    <xdr:sp macro="" textlink="">
      <xdr:nvSpPr>
        <xdr:cNvPr id="3188" name="Text Box 15">
          <a:extLst>
            <a:ext uri="{FF2B5EF4-FFF2-40B4-BE49-F238E27FC236}">
              <a16:creationId xmlns:a16="http://schemas.microsoft.com/office/drawing/2014/main" id="{176FD156-08C3-406E-BE99-20EE5A992A94}"/>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504825</xdr:rowOff>
    </xdr:from>
    <xdr:ext cx="95250" cy="442269"/>
    <xdr:sp macro="" textlink="">
      <xdr:nvSpPr>
        <xdr:cNvPr id="3189" name="Text Box 15">
          <a:extLst>
            <a:ext uri="{FF2B5EF4-FFF2-40B4-BE49-F238E27FC236}">
              <a16:creationId xmlns:a16="http://schemas.microsoft.com/office/drawing/2014/main" id="{D80F3B2F-64BC-4005-A654-2E25F544CA85}"/>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504825</xdr:rowOff>
    </xdr:from>
    <xdr:ext cx="95250" cy="442269"/>
    <xdr:sp macro="" textlink="">
      <xdr:nvSpPr>
        <xdr:cNvPr id="3190" name="Text Box 15">
          <a:extLst>
            <a:ext uri="{FF2B5EF4-FFF2-40B4-BE49-F238E27FC236}">
              <a16:creationId xmlns:a16="http://schemas.microsoft.com/office/drawing/2014/main" id="{E87B0CF7-3C75-468A-92A6-836305FDE959}"/>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504825</xdr:rowOff>
    </xdr:from>
    <xdr:ext cx="95250" cy="213632"/>
    <xdr:sp macro="" textlink="">
      <xdr:nvSpPr>
        <xdr:cNvPr id="3191" name="Text Box 15">
          <a:extLst>
            <a:ext uri="{FF2B5EF4-FFF2-40B4-BE49-F238E27FC236}">
              <a16:creationId xmlns:a16="http://schemas.microsoft.com/office/drawing/2014/main" id="{0BEACEA4-D13B-4409-A8C4-09EF593D17E5}"/>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504825</xdr:rowOff>
    </xdr:from>
    <xdr:ext cx="95250" cy="444331"/>
    <xdr:sp macro="" textlink="">
      <xdr:nvSpPr>
        <xdr:cNvPr id="3192" name="Text Box 15">
          <a:extLst>
            <a:ext uri="{FF2B5EF4-FFF2-40B4-BE49-F238E27FC236}">
              <a16:creationId xmlns:a16="http://schemas.microsoft.com/office/drawing/2014/main" id="{24317B00-2679-4976-986E-981138B4C020}"/>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504825</xdr:rowOff>
    </xdr:from>
    <xdr:ext cx="95250" cy="213632"/>
    <xdr:sp macro="" textlink="">
      <xdr:nvSpPr>
        <xdr:cNvPr id="3193" name="Text Box 15">
          <a:extLst>
            <a:ext uri="{FF2B5EF4-FFF2-40B4-BE49-F238E27FC236}">
              <a16:creationId xmlns:a16="http://schemas.microsoft.com/office/drawing/2014/main" id="{5D88D6B4-2E51-4FE8-86D3-2C6F4D083E44}"/>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194" name="Text Box 16">
          <a:extLst>
            <a:ext uri="{FF2B5EF4-FFF2-40B4-BE49-F238E27FC236}">
              <a16:creationId xmlns:a16="http://schemas.microsoft.com/office/drawing/2014/main" id="{48FA49A2-F466-4A49-80D0-8C3C4EDE257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195" name="Text Box 17">
          <a:extLst>
            <a:ext uri="{FF2B5EF4-FFF2-40B4-BE49-F238E27FC236}">
              <a16:creationId xmlns:a16="http://schemas.microsoft.com/office/drawing/2014/main" id="{64EA1AEF-5ADE-41D2-8A1C-66DC6AFE07D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196" name="Text Box 18">
          <a:extLst>
            <a:ext uri="{FF2B5EF4-FFF2-40B4-BE49-F238E27FC236}">
              <a16:creationId xmlns:a16="http://schemas.microsoft.com/office/drawing/2014/main" id="{0824B178-0CC4-4E81-BF81-96BDCAC6CBB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197" name="Text Box 19">
          <a:extLst>
            <a:ext uri="{FF2B5EF4-FFF2-40B4-BE49-F238E27FC236}">
              <a16:creationId xmlns:a16="http://schemas.microsoft.com/office/drawing/2014/main" id="{ED5C19C9-5A1C-4F65-A354-8B0D92E88B4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198" name="Text Box 16">
          <a:extLst>
            <a:ext uri="{FF2B5EF4-FFF2-40B4-BE49-F238E27FC236}">
              <a16:creationId xmlns:a16="http://schemas.microsoft.com/office/drawing/2014/main" id="{2A480010-3EA2-442B-8D39-EC5636395B4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199" name="Text Box 17">
          <a:extLst>
            <a:ext uri="{FF2B5EF4-FFF2-40B4-BE49-F238E27FC236}">
              <a16:creationId xmlns:a16="http://schemas.microsoft.com/office/drawing/2014/main" id="{A12C313B-BD5E-49F3-AFA6-0F2B8A643E8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200" name="Text Box 18">
          <a:extLst>
            <a:ext uri="{FF2B5EF4-FFF2-40B4-BE49-F238E27FC236}">
              <a16:creationId xmlns:a16="http://schemas.microsoft.com/office/drawing/2014/main" id="{0E2556C2-CB7D-4418-B55C-F5D248D969E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201" name="Text Box 19">
          <a:extLst>
            <a:ext uri="{FF2B5EF4-FFF2-40B4-BE49-F238E27FC236}">
              <a16:creationId xmlns:a16="http://schemas.microsoft.com/office/drawing/2014/main" id="{14B6F7A6-D0FF-46AA-BE14-EFEE55C8C84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0</xdr:rowOff>
    </xdr:from>
    <xdr:ext cx="95250" cy="171450"/>
    <xdr:sp macro="" textlink="">
      <xdr:nvSpPr>
        <xdr:cNvPr id="3202" name="Text Box 16">
          <a:extLst>
            <a:ext uri="{FF2B5EF4-FFF2-40B4-BE49-F238E27FC236}">
              <a16:creationId xmlns:a16="http://schemas.microsoft.com/office/drawing/2014/main" id="{2766166A-A4E6-44B1-94A5-915B41E954A1}"/>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0</xdr:rowOff>
    </xdr:from>
    <xdr:ext cx="95250" cy="171450"/>
    <xdr:sp macro="" textlink="">
      <xdr:nvSpPr>
        <xdr:cNvPr id="3203" name="Text Box 17">
          <a:extLst>
            <a:ext uri="{FF2B5EF4-FFF2-40B4-BE49-F238E27FC236}">
              <a16:creationId xmlns:a16="http://schemas.microsoft.com/office/drawing/2014/main" id="{55FE31C1-F020-4961-A96C-2E4C919B9A68}"/>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0</xdr:rowOff>
    </xdr:from>
    <xdr:ext cx="95250" cy="171450"/>
    <xdr:sp macro="" textlink="">
      <xdr:nvSpPr>
        <xdr:cNvPr id="3204" name="Text Box 18">
          <a:extLst>
            <a:ext uri="{FF2B5EF4-FFF2-40B4-BE49-F238E27FC236}">
              <a16:creationId xmlns:a16="http://schemas.microsoft.com/office/drawing/2014/main" id="{797D9009-827A-413D-A373-2626FF59F06E}"/>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0</xdr:rowOff>
    </xdr:from>
    <xdr:ext cx="95250" cy="171450"/>
    <xdr:sp macro="" textlink="">
      <xdr:nvSpPr>
        <xdr:cNvPr id="3205" name="Text Box 19">
          <a:extLst>
            <a:ext uri="{FF2B5EF4-FFF2-40B4-BE49-F238E27FC236}">
              <a16:creationId xmlns:a16="http://schemas.microsoft.com/office/drawing/2014/main" id="{C9AA8CFC-70C9-46C1-B937-4B8C79EE4302}"/>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60</xdr:row>
      <xdr:rowOff>504825</xdr:rowOff>
    </xdr:from>
    <xdr:ext cx="95250" cy="444014"/>
    <xdr:sp macro="" textlink="">
      <xdr:nvSpPr>
        <xdr:cNvPr id="3206" name="Text Box 15">
          <a:extLst>
            <a:ext uri="{FF2B5EF4-FFF2-40B4-BE49-F238E27FC236}">
              <a16:creationId xmlns:a16="http://schemas.microsoft.com/office/drawing/2014/main" id="{895D1F88-5944-47AB-9252-F8CE03C08B2B}"/>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207" name="Text Box 16">
          <a:extLst>
            <a:ext uri="{FF2B5EF4-FFF2-40B4-BE49-F238E27FC236}">
              <a16:creationId xmlns:a16="http://schemas.microsoft.com/office/drawing/2014/main" id="{F0E21624-94C2-49F1-BB98-792AAC3A898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208" name="Text Box 17">
          <a:extLst>
            <a:ext uri="{FF2B5EF4-FFF2-40B4-BE49-F238E27FC236}">
              <a16:creationId xmlns:a16="http://schemas.microsoft.com/office/drawing/2014/main" id="{EC720587-9D1B-4D0A-8DF7-40A0288976D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209" name="Text Box 18">
          <a:extLst>
            <a:ext uri="{FF2B5EF4-FFF2-40B4-BE49-F238E27FC236}">
              <a16:creationId xmlns:a16="http://schemas.microsoft.com/office/drawing/2014/main" id="{C7797891-19CE-400B-99A4-3A81C11B804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210" name="Text Box 19">
          <a:extLst>
            <a:ext uri="{FF2B5EF4-FFF2-40B4-BE49-F238E27FC236}">
              <a16:creationId xmlns:a16="http://schemas.microsoft.com/office/drawing/2014/main" id="{29648BC6-E86D-4A2E-8E74-15C5AE730C4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60</xdr:row>
      <xdr:rowOff>504825</xdr:rowOff>
    </xdr:from>
    <xdr:ext cx="95250" cy="442269"/>
    <xdr:sp macro="" textlink="">
      <xdr:nvSpPr>
        <xdr:cNvPr id="3211" name="Text Box 15">
          <a:extLst>
            <a:ext uri="{FF2B5EF4-FFF2-40B4-BE49-F238E27FC236}">
              <a16:creationId xmlns:a16="http://schemas.microsoft.com/office/drawing/2014/main" id="{E3A1B8C5-5A7F-4AF6-905A-EDF6CD9DA145}"/>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212" name="Text Box 16">
          <a:extLst>
            <a:ext uri="{FF2B5EF4-FFF2-40B4-BE49-F238E27FC236}">
              <a16:creationId xmlns:a16="http://schemas.microsoft.com/office/drawing/2014/main" id="{9624B563-3549-4244-8A97-97C400D2AEF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213" name="Text Box 17">
          <a:extLst>
            <a:ext uri="{FF2B5EF4-FFF2-40B4-BE49-F238E27FC236}">
              <a16:creationId xmlns:a16="http://schemas.microsoft.com/office/drawing/2014/main" id="{B0A5213A-7CAC-418A-9E1F-0B7B8494696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214" name="Text Box 18">
          <a:extLst>
            <a:ext uri="{FF2B5EF4-FFF2-40B4-BE49-F238E27FC236}">
              <a16:creationId xmlns:a16="http://schemas.microsoft.com/office/drawing/2014/main" id="{906D6A39-C83F-42C1-B799-E09F58E62B2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215" name="Text Box 16">
          <a:extLst>
            <a:ext uri="{FF2B5EF4-FFF2-40B4-BE49-F238E27FC236}">
              <a16:creationId xmlns:a16="http://schemas.microsoft.com/office/drawing/2014/main" id="{0CB69048-D6CE-48F8-A49E-F7BD273D54D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216" name="Text Box 17">
          <a:extLst>
            <a:ext uri="{FF2B5EF4-FFF2-40B4-BE49-F238E27FC236}">
              <a16:creationId xmlns:a16="http://schemas.microsoft.com/office/drawing/2014/main" id="{70C9AFB4-9E2E-44B1-B630-CDCDA9375CB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217" name="Text Box 18">
          <a:extLst>
            <a:ext uri="{FF2B5EF4-FFF2-40B4-BE49-F238E27FC236}">
              <a16:creationId xmlns:a16="http://schemas.microsoft.com/office/drawing/2014/main" id="{3386132B-399A-4273-B5BB-EEFE65DF352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218" name="Text Box 19">
          <a:extLst>
            <a:ext uri="{FF2B5EF4-FFF2-40B4-BE49-F238E27FC236}">
              <a16:creationId xmlns:a16="http://schemas.microsoft.com/office/drawing/2014/main" id="{E06A6D7B-A739-40BB-AED3-291AF604DAA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219" name="Text Box 16">
          <a:extLst>
            <a:ext uri="{FF2B5EF4-FFF2-40B4-BE49-F238E27FC236}">
              <a16:creationId xmlns:a16="http://schemas.microsoft.com/office/drawing/2014/main" id="{17AA726A-8512-41DB-956F-CF36DFC0B48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220" name="Text Box 17">
          <a:extLst>
            <a:ext uri="{FF2B5EF4-FFF2-40B4-BE49-F238E27FC236}">
              <a16:creationId xmlns:a16="http://schemas.microsoft.com/office/drawing/2014/main" id="{9C248F01-E81A-4878-8583-8EAA675BD0F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221" name="Text Box 18">
          <a:extLst>
            <a:ext uri="{FF2B5EF4-FFF2-40B4-BE49-F238E27FC236}">
              <a16:creationId xmlns:a16="http://schemas.microsoft.com/office/drawing/2014/main" id="{9F478364-5C12-4CFA-A6DF-64472507DE3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62</xdr:row>
      <xdr:rowOff>170392</xdr:rowOff>
    </xdr:from>
    <xdr:ext cx="95250" cy="213632"/>
    <xdr:sp macro="" textlink="">
      <xdr:nvSpPr>
        <xdr:cNvPr id="3222" name="Text Box 15">
          <a:extLst>
            <a:ext uri="{FF2B5EF4-FFF2-40B4-BE49-F238E27FC236}">
              <a16:creationId xmlns:a16="http://schemas.microsoft.com/office/drawing/2014/main" id="{A976A548-D8EF-4A3F-8EAA-65700CC27FDF}"/>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223" name="Text Box 16">
          <a:extLst>
            <a:ext uri="{FF2B5EF4-FFF2-40B4-BE49-F238E27FC236}">
              <a16:creationId xmlns:a16="http://schemas.microsoft.com/office/drawing/2014/main" id="{C1045E71-9D89-4F04-AF95-E53E9E2987F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224" name="Text Box 17">
          <a:extLst>
            <a:ext uri="{FF2B5EF4-FFF2-40B4-BE49-F238E27FC236}">
              <a16:creationId xmlns:a16="http://schemas.microsoft.com/office/drawing/2014/main" id="{B5E53BFE-31CB-4FFA-8559-720CD4E2D1C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225" name="Text Box 18">
          <a:extLst>
            <a:ext uri="{FF2B5EF4-FFF2-40B4-BE49-F238E27FC236}">
              <a16:creationId xmlns:a16="http://schemas.microsoft.com/office/drawing/2014/main" id="{E4B54E8A-F57A-43AC-851D-95A253E4F88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226" name="Text Box 19">
          <a:extLst>
            <a:ext uri="{FF2B5EF4-FFF2-40B4-BE49-F238E27FC236}">
              <a16:creationId xmlns:a16="http://schemas.microsoft.com/office/drawing/2014/main" id="{7775322A-A66B-4F40-9466-761B61C2591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227" name="Text Box 16">
          <a:extLst>
            <a:ext uri="{FF2B5EF4-FFF2-40B4-BE49-F238E27FC236}">
              <a16:creationId xmlns:a16="http://schemas.microsoft.com/office/drawing/2014/main" id="{FE810FFE-B5DC-4D2E-B295-B63633E72D7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228" name="Text Box 17">
          <a:extLst>
            <a:ext uri="{FF2B5EF4-FFF2-40B4-BE49-F238E27FC236}">
              <a16:creationId xmlns:a16="http://schemas.microsoft.com/office/drawing/2014/main" id="{8E59B971-A64E-485E-B6DF-B63690E0F11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229" name="Text Box 18">
          <a:extLst>
            <a:ext uri="{FF2B5EF4-FFF2-40B4-BE49-F238E27FC236}">
              <a16:creationId xmlns:a16="http://schemas.microsoft.com/office/drawing/2014/main" id="{9C778F2B-B0C2-433C-8F67-8566CFE0504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230" name="Text Box 19">
          <a:extLst>
            <a:ext uri="{FF2B5EF4-FFF2-40B4-BE49-F238E27FC236}">
              <a16:creationId xmlns:a16="http://schemas.microsoft.com/office/drawing/2014/main" id="{04511A08-65B6-4FB1-A0F9-3048D525AF7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59</xdr:row>
      <xdr:rowOff>0</xdr:rowOff>
    </xdr:from>
    <xdr:ext cx="95250" cy="171450"/>
    <xdr:sp macro="" textlink="">
      <xdr:nvSpPr>
        <xdr:cNvPr id="3231" name="Text Box 16">
          <a:extLst>
            <a:ext uri="{FF2B5EF4-FFF2-40B4-BE49-F238E27FC236}">
              <a16:creationId xmlns:a16="http://schemas.microsoft.com/office/drawing/2014/main" id="{604BABFF-B73E-4F61-B6C2-CDEA7D4CF8D4}"/>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59</xdr:row>
      <xdr:rowOff>0</xdr:rowOff>
    </xdr:from>
    <xdr:ext cx="95250" cy="171450"/>
    <xdr:sp macro="" textlink="">
      <xdr:nvSpPr>
        <xdr:cNvPr id="3232" name="Text Box 17">
          <a:extLst>
            <a:ext uri="{FF2B5EF4-FFF2-40B4-BE49-F238E27FC236}">
              <a16:creationId xmlns:a16="http://schemas.microsoft.com/office/drawing/2014/main" id="{51757120-127F-49FE-8C38-59075E07A3E2}"/>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59</xdr:row>
      <xdr:rowOff>0</xdr:rowOff>
    </xdr:from>
    <xdr:ext cx="95250" cy="171450"/>
    <xdr:sp macro="" textlink="">
      <xdr:nvSpPr>
        <xdr:cNvPr id="3233" name="Text Box 18">
          <a:extLst>
            <a:ext uri="{FF2B5EF4-FFF2-40B4-BE49-F238E27FC236}">
              <a16:creationId xmlns:a16="http://schemas.microsoft.com/office/drawing/2014/main" id="{EA28E6A7-24C5-4B0D-A24F-5CB9BDF86DB3}"/>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59</xdr:row>
      <xdr:rowOff>0</xdr:rowOff>
    </xdr:from>
    <xdr:ext cx="95250" cy="171450"/>
    <xdr:sp macro="" textlink="">
      <xdr:nvSpPr>
        <xdr:cNvPr id="3234" name="Text Box 19">
          <a:extLst>
            <a:ext uri="{FF2B5EF4-FFF2-40B4-BE49-F238E27FC236}">
              <a16:creationId xmlns:a16="http://schemas.microsoft.com/office/drawing/2014/main" id="{F2C08DF2-E823-46C0-8384-5F032530BC49}"/>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60</xdr:row>
      <xdr:rowOff>504825</xdr:rowOff>
    </xdr:from>
    <xdr:ext cx="95250" cy="444014"/>
    <xdr:sp macro="" textlink="">
      <xdr:nvSpPr>
        <xdr:cNvPr id="3235" name="Text Box 15">
          <a:extLst>
            <a:ext uri="{FF2B5EF4-FFF2-40B4-BE49-F238E27FC236}">
              <a16:creationId xmlns:a16="http://schemas.microsoft.com/office/drawing/2014/main" id="{FFD163E9-33BB-4A16-85EB-978056D7582E}"/>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236" name="Text Box 16">
          <a:extLst>
            <a:ext uri="{FF2B5EF4-FFF2-40B4-BE49-F238E27FC236}">
              <a16:creationId xmlns:a16="http://schemas.microsoft.com/office/drawing/2014/main" id="{C35810F2-B310-40D8-A43A-A16511B636A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237" name="Text Box 17">
          <a:extLst>
            <a:ext uri="{FF2B5EF4-FFF2-40B4-BE49-F238E27FC236}">
              <a16:creationId xmlns:a16="http://schemas.microsoft.com/office/drawing/2014/main" id="{7383665F-EB44-4D1C-9C24-BBAEAA23C87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238" name="Text Box 18">
          <a:extLst>
            <a:ext uri="{FF2B5EF4-FFF2-40B4-BE49-F238E27FC236}">
              <a16:creationId xmlns:a16="http://schemas.microsoft.com/office/drawing/2014/main" id="{5851AC19-34A9-467C-9C5A-AE2959775E9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239" name="Text Box 19">
          <a:extLst>
            <a:ext uri="{FF2B5EF4-FFF2-40B4-BE49-F238E27FC236}">
              <a16:creationId xmlns:a16="http://schemas.microsoft.com/office/drawing/2014/main" id="{A0502C18-A9F7-4265-86B2-70D7FE52ACA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240" name="Text Box 16">
          <a:extLst>
            <a:ext uri="{FF2B5EF4-FFF2-40B4-BE49-F238E27FC236}">
              <a16:creationId xmlns:a16="http://schemas.microsoft.com/office/drawing/2014/main" id="{87283F89-77E4-464C-969B-EC593F755C1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241" name="Text Box 17">
          <a:extLst>
            <a:ext uri="{FF2B5EF4-FFF2-40B4-BE49-F238E27FC236}">
              <a16:creationId xmlns:a16="http://schemas.microsoft.com/office/drawing/2014/main" id="{707A0054-8902-4763-8333-EBF5DDDA67B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62</xdr:row>
      <xdr:rowOff>15875</xdr:rowOff>
    </xdr:from>
    <xdr:ext cx="95250" cy="171450"/>
    <xdr:sp macro="" textlink="">
      <xdr:nvSpPr>
        <xdr:cNvPr id="3242" name="Text Box 18">
          <a:extLst>
            <a:ext uri="{FF2B5EF4-FFF2-40B4-BE49-F238E27FC236}">
              <a16:creationId xmlns:a16="http://schemas.microsoft.com/office/drawing/2014/main" id="{81780884-16E0-4139-9D45-A8F6EF8FB04B}"/>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243" name="Text Box 16">
          <a:extLst>
            <a:ext uri="{FF2B5EF4-FFF2-40B4-BE49-F238E27FC236}">
              <a16:creationId xmlns:a16="http://schemas.microsoft.com/office/drawing/2014/main" id="{8CB3BB67-1179-4AF3-84DC-8C69C9D335C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244" name="Text Box 17">
          <a:extLst>
            <a:ext uri="{FF2B5EF4-FFF2-40B4-BE49-F238E27FC236}">
              <a16:creationId xmlns:a16="http://schemas.microsoft.com/office/drawing/2014/main" id="{69D345C6-27ED-44B3-9372-A4F1038D9F3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245" name="Text Box 18">
          <a:extLst>
            <a:ext uri="{FF2B5EF4-FFF2-40B4-BE49-F238E27FC236}">
              <a16:creationId xmlns:a16="http://schemas.microsoft.com/office/drawing/2014/main" id="{56668F1F-EA27-4342-8B49-90A0BBBADF6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246" name="Text Box 19">
          <a:extLst>
            <a:ext uri="{FF2B5EF4-FFF2-40B4-BE49-F238E27FC236}">
              <a16:creationId xmlns:a16="http://schemas.microsoft.com/office/drawing/2014/main" id="{29627340-A254-4081-B688-88681AFB6DC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247" name="Text Box 16">
          <a:extLst>
            <a:ext uri="{FF2B5EF4-FFF2-40B4-BE49-F238E27FC236}">
              <a16:creationId xmlns:a16="http://schemas.microsoft.com/office/drawing/2014/main" id="{BFC7E414-864C-4642-98F9-30BB9E0A9C7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62</xdr:row>
      <xdr:rowOff>170392</xdr:rowOff>
    </xdr:from>
    <xdr:ext cx="95250" cy="213632"/>
    <xdr:sp macro="" textlink="">
      <xdr:nvSpPr>
        <xdr:cNvPr id="3248" name="Text Box 15">
          <a:extLst>
            <a:ext uri="{FF2B5EF4-FFF2-40B4-BE49-F238E27FC236}">
              <a16:creationId xmlns:a16="http://schemas.microsoft.com/office/drawing/2014/main" id="{A0956B0D-9E36-4740-8011-6D6756DC54DA}"/>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504825</xdr:rowOff>
    </xdr:from>
    <xdr:ext cx="95250" cy="448496"/>
    <xdr:sp macro="" textlink="">
      <xdr:nvSpPr>
        <xdr:cNvPr id="3249" name="Text Box 15">
          <a:extLst>
            <a:ext uri="{FF2B5EF4-FFF2-40B4-BE49-F238E27FC236}">
              <a16:creationId xmlns:a16="http://schemas.microsoft.com/office/drawing/2014/main" id="{B008E137-4FCA-4620-A6EC-3411A8E2E0BA}"/>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504825</xdr:rowOff>
    </xdr:from>
    <xdr:ext cx="95250" cy="442269"/>
    <xdr:sp macro="" textlink="">
      <xdr:nvSpPr>
        <xdr:cNvPr id="3250" name="Text Box 15">
          <a:extLst>
            <a:ext uri="{FF2B5EF4-FFF2-40B4-BE49-F238E27FC236}">
              <a16:creationId xmlns:a16="http://schemas.microsoft.com/office/drawing/2014/main" id="{69CED43F-434E-4568-9C66-9E83EB738663}"/>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504825</xdr:rowOff>
    </xdr:from>
    <xdr:ext cx="95250" cy="442269"/>
    <xdr:sp macro="" textlink="">
      <xdr:nvSpPr>
        <xdr:cNvPr id="3251" name="Text Box 15">
          <a:extLst>
            <a:ext uri="{FF2B5EF4-FFF2-40B4-BE49-F238E27FC236}">
              <a16:creationId xmlns:a16="http://schemas.microsoft.com/office/drawing/2014/main" id="{1C1274AF-1B61-482D-A478-A3D7AE9A98EA}"/>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504825</xdr:rowOff>
    </xdr:from>
    <xdr:ext cx="95250" cy="213632"/>
    <xdr:sp macro="" textlink="">
      <xdr:nvSpPr>
        <xdr:cNvPr id="3252" name="Text Box 15">
          <a:extLst>
            <a:ext uri="{FF2B5EF4-FFF2-40B4-BE49-F238E27FC236}">
              <a16:creationId xmlns:a16="http://schemas.microsoft.com/office/drawing/2014/main" id="{8CC0BAD6-871F-4183-A777-6429531ECFBC}"/>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504825</xdr:rowOff>
    </xdr:from>
    <xdr:ext cx="95250" cy="444331"/>
    <xdr:sp macro="" textlink="">
      <xdr:nvSpPr>
        <xdr:cNvPr id="3253" name="Text Box 15">
          <a:extLst>
            <a:ext uri="{FF2B5EF4-FFF2-40B4-BE49-F238E27FC236}">
              <a16:creationId xmlns:a16="http://schemas.microsoft.com/office/drawing/2014/main" id="{F1C545D7-21DE-41E2-8056-85349B139871}"/>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62</xdr:row>
      <xdr:rowOff>170392</xdr:rowOff>
    </xdr:from>
    <xdr:ext cx="95250" cy="213632"/>
    <xdr:sp macro="" textlink="">
      <xdr:nvSpPr>
        <xdr:cNvPr id="3254" name="Text Box 15">
          <a:extLst>
            <a:ext uri="{FF2B5EF4-FFF2-40B4-BE49-F238E27FC236}">
              <a16:creationId xmlns:a16="http://schemas.microsoft.com/office/drawing/2014/main" id="{AD87B3AF-66B5-42D5-9FAC-EF38B5BA381E}"/>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255" name="Text Box 16">
          <a:extLst>
            <a:ext uri="{FF2B5EF4-FFF2-40B4-BE49-F238E27FC236}">
              <a16:creationId xmlns:a16="http://schemas.microsoft.com/office/drawing/2014/main" id="{5AE79C20-74C0-4959-8733-A2081223BED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256" name="Text Box 17">
          <a:extLst>
            <a:ext uri="{FF2B5EF4-FFF2-40B4-BE49-F238E27FC236}">
              <a16:creationId xmlns:a16="http://schemas.microsoft.com/office/drawing/2014/main" id="{74C354A9-CE83-4D1A-92E0-7BD685711C2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257" name="Text Box 18">
          <a:extLst>
            <a:ext uri="{FF2B5EF4-FFF2-40B4-BE49-F238E27FC236}">
              <a16:creationId xmlns:a16="http://schemas.microsoft.com/office/drawing/2014/main" id="{1E2CDDC1-9A15-498C-B598-FEB967A1481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258" name="Text Box 19">
          <a:extLst>
            <a:ext uri="{FF2B5EF4-FFF2-40B4-BE49-F238E27FC236}">
              <a16:creationId xmlns:a16="http://schemas.microsoft.com/office/drawing/2014/main" id="{A0A84634-FCF2-42D6-ADE8-86F20084294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259" name="Text Box 16">
          <a:extLst>
            <a:ext uri="{FF2B5EF4-FFF2-40B4-BE49-F238E27FC236}">
              <a16:creationId xmlns:a16="http://schemas.microsoft.com/office/drawing/2014/main" id="{DB628C1E-970D-4F15-8171-7263F7657E0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260" name="Text Box 17">
          <a:extLst>
            <a:ext uri="{FF2B5EF4-FFF2-40B4-BE49-F238E27FC236}">
              <a16:creationId xmlns:a16="http://schemas.microsoft.com/office/drawing/2014/main" id="{72750AE2-2377-4CF2-8753-E20231B3704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261" name="Text Box 18">
          <a:extLst>
            <a:ext uri="{FF2B5EF4-FFF2-40B4-BE49-F238E27FC236}">
              <a16:creationId xmlns:a16="http://schemas.microsoft.com/office/drawing/2014/main" id="{E3ABFFA0-352D-4FD3-BDE0-0CF3CAB6C47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262" name="Text Box 19">
          <a:extLst>
            <a:ext uri="{FF2B5EF4-FFF2-40B4-BE49-F238E27FC236}">
              <a16:creationId xmlns:a16="http://schemas.microsoft.com/office/drawing/2014/main" id="{EE459287-58C9-40C0-84B8-7677E61E90B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66</xdr:row>
      <xdr:rowOff>0</xdr:rowOff>
    </xdr:from>
    <xdr:ext cx="95250" cy="171450"/>
    <xdr:sp macro="" textlink="">
      <xdr:nvSpPr>
        <xdr:cNvPr id="3263" name="Text Box 16">
          <a:extLst>
            <a:ext uri="{FF2B5EF4-FFF2-40B4-BE49-F238E27FC236}">
              <a16:creationId xmlns:a16="http://schemas.microsoft.com/office/drawing/2014/main" id="{5CFDCC84-FA0E-4F2F-BD17-FFA2E957DFB2}"/>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66</xdr:row>
      <xdr:rowOff>0</xdr:rowOff>
    </xdr:from>
    <xdr:ext cx="95250" cy="171450"/>
    <xdr:sp macro="" textlink="">
      <xdr:nvSpPr>
        <xdr:cNvPr id="3264" name="Text Box 17">
          <a:extLst>
            <a:ext uri="{FF2B5EF4-FFF2-40B4-BE49-F238E27FC236}">
              <a16:creationId xmlns:a16="http://schemas.microsoft.com/office/drawing/2014/main" id="{87E7FD4E-BA6D-4E6D-A6C2-17E1DE252E53}"/>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66</xdr:row>
      <xdr:rowOff>0</xdr:rowOff>
    </xdr:from>
    <xdr:ext cx="95250" cy="171450"/>
    <xdr:sp macro="" textlink="">
      <xdr:nvSpPr>
        <xdr:cNvPr id="3265" name="Text Box 18">
          <a:extLst>
            <a:ext uri="{FF2B5EF4-FFF2-40B4-BE49-F238E27FC236}">
              <a16:creationId xmlns:a16="http://schemas.microsoft.com/office/drawing/2014/main" id="{0B43DFCD-C5BD-4F56-9B23-BAD105CC0FB2}"/>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66</xdr:row>
      <xdr:rowOff>0</xdr:rowOff>
    </xdr:from>
    <xdr:ext cx="95250" cy="171450"/>
    <xdr:sp macro="" textlink="">
      <xdr:nvSpPr>
        <xdr:cNvPr id="3266" name="Text Box 19">
          <a:extLst>
            <a:ext uri="{FF2B5EF4-FFF2-40B4-BE49-F238E27FC236}">
              <a16:creationId xmlns:a16="http://schemas.microsoft.com/office/drawing/2014/main" id="{04D52B62-92D3-4B0F-939F-7A6021A7BD2D}"/>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64</xdr:row>
      <xdr:rowOff>504825</xdr:rowOff>
    </xdr:from>
    <xdr:ext cx="95250" cy="444014"/>
    <xdr:sp macro="" textlink="">
      <xdr:nvSpPr>
        <xdr:cNvPr id="3267" name="Text Box 15">
          <a:extLst>
            <a:ext uri="{FF2B5EF4-FFF2-40B4-BE49-F238E27FC236}">
              <a16:creationId xmlns:a16="http://schemas.microsoft.com/office/drawing/2014/main" id="{98AFEEE9-7452-4048-8F57-F44FA031AC2F}"/>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268" name="Text Box 16">
          <a:extLst>
            <a:ext uri="{FF2B5EF4-FFF2-40B4-BE49-F238E27FC236}">
              <a16:creationId xmlns:a16="http://schemas.microsoft.com/office/drawing/2014/main" id="{A5353F0B-1081-40F0-BFFF-AF6F4D4B55C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269" name="Text Box 17">
          <a:extLst>
            <a:ext uri="{FF2B5EF4-FFF2-40B4-BE49-F238E27FC236}">
              <a16:creationId xmlns:a16="http://schemas.microsoft.com/office/drawing/2014/main" id="{7D68D0BF-4D4F-4F31-A51C-64C74ED329D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270" name="Text Box 18">
          <a:extLst>
            <a:ext uri="{FF2B5EF4-FFF2-40B4-BE49-F238E27FC236}">
              <a16:creationId xmlns:a16="http://schemas.microsoft.com/office/drawing/2014/main" id="{5990B72D-8F86-45D8-BEB4-50E8C8B2264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271" name="Text Box 19">
          <a:extLst>
            <a:ext uri="{FF2B5EF4-FFF2-40B4-BE49-F238E27FC236}">
              <a16:creationId xmlns:a16="http://schemas.microsoft.com/office/drawing/2014/main" id="{4DF963E7-7D92-48A5-B79E-424CC40FBBF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272" name="Text Box 16">
          <a:extLst>
            <a:ext uri="{FF2B5EF4-FFF2-40B4-BE49-F238E27FC236}">
              <a16:creationId xmlns:a16="http://schemas.microsoft.com/office/drawing/2014/main" id="{24C48E8A-8F56-4747-8EC4-3650C57239F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273" name="Text Box 17">
          <a:extLst>
            <a:ext uri="{FF2B5EF4-FFF2-40B4-BE49-F238E27FC236}">
              <a16:creationId xmlns:a16="http://schemas.microsoft.com/office/drawing/2014/main" id="{8A4B8C4F-E645-4EA6-917B-C0D5E60F967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274" name="Text Box 18">
          <a:extLst>
            <a:ext uri="{FF2B5EF4-FFF2-40B4-BE49-F238E27FC236}">
              <a16:creationId xmlns:a16="http://schemas.microsoft.com/office/drawing/2014/main" id="{E3A7C0BD-CFF6-4432-94A5-55996A68A93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275" name="Text Box 16">
          <a:extLst>
            <a:ext uri="{FF2B5EF4-FFF2-40B4-BE49-F238E27FC236}">
              <a16:creationId xmlns:a16="http://schemas.microsoft.com/office/drawing/2014/main" id="{842D584E-8E06-4804-8D2F-FDE4A93D8D0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276" name="Text Box 17">
          <a:extLst>
            <a:ext uri="{FF2B5EF4-FFF2-40B4-BE49-F238E27FC236}">
              <a16:creationId xmlns:a16="http://schemas.microsoft.com/office/drawing/2014/main" id="{85116287-BA3F-4FE4-9D93-1E92BED22DF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277" name="Text Box 18">
          <a:extLst>
            <a:ext uri="{FF2B5EF4-FFF2-40B4-BE49-F238E27FC236}">
              <a16:creationId xmlns:a16="http://schemas.microsoft.com/office/drawing/2014/main" id="{B22031E0-443A-47DF-812A-BCDA74AE2D7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278" name="Text Box 19">
          <a:extLst>
            <a:ext uri="{FF2B5EF4-FFF2-40B4-BE49-F238E27FC236}">
              <a16:creationId xmlns:a16="http://schemas.microsoft.com/office/drawing/2014/main" id="{A55A7D23-EDD0-4CAE-8058-319785245C8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279" name="Text Box 16">
          <a:extLst>
            <a:ext uri="{FF2B5EF4-FFF2-40B4-BE49-F238E27FC236}">
              <a16:creationId xmlns:a16="http://schemas.microsoft.com/office/drawing/2014/main" id="{F0891D7E-13C8-4BF1-ABA4-F18155D0685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280" name="Text Box 17">
          <a:extLst>
            <a:ext uri="{FF2B5EF4-FFF2-40B4-BE49-F238E27FC236}">
              <a16:creationId xmlns:a16="http://schemas.microsoft.com/office/drawing/2014/main" id="{0D7A9A57-0267-4ED1-87B2-9810C76D76F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281" name="Text Box 18">
          <a:extLst>
            <a:ext uri="{FF2B5EF4-FFF2-40B4-BE49-F238E27FC236}">
              <a16:creationId xmlns:a16="http://schemas.microsoft.com/office/drawing/2014/main" id="{8E6BCA5A-5661-4BA1-8449-0C34D402071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282" name="Text Box 19">
          <a:extLst>
            <a:ext uri="{FF2B5EF4-FFF2-40B4-BE49-F238E27FC236}">
              <a16:creationId xmlns:a16="http://schemas.microsoft.com/office/drawing/2014/main" id="{B5B17272-3910-41C6-A989-5F77445AB92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504825</xdr:rowOff>
    </xdr:from>
    <xdr:ext cx="95250" cy="456743"/>
    <xdr:sp macro="" textlink="">
      <xdr:nvSpPr>
        <xdr:cNvPr id="3283" name="Text Box 15">
          <a:extLst>
            <a:ext uri="{FF2B5EF4-FFF2-40B4-BE49-F238E27FC236}">
              <a16:creationId xmlns:a16="http://schemas.microsoft.com/office/drawing/2014/main" id="{6A08D466-E7A2-4184-BB3A-603F267F33BC}"/>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504825</xdr:rowOff>
    </xdr:from>
    <xdr:ext cx="95250" cy="442269"/>
    <xdr:sp macro="" textlink="">
      <xdr:nvSpPr>
        <xdr:cNvPr id="3284" name="Text Box 15">
          <a:extLst>
            <a:ext uri="{FF2B5EF4-FFF2-40B4-BE49-F238E27FC236}">
              <a16:creationId xmlns:a16="http://schemas.microsoft.com/office/drawing/2014/main" id="{D6F778E3-0E3D-4F23-97C9-EC4E9CB1948A}"/>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504825</xdr:rowOff>
    </xdr:from>
    <xdr:ext cx="95250" cy="442269"/>
    <xdr:sp macro="" textlink="">
      <xdr:nvSpPr>
        <xdr:cNvPr id="3285" name="Text Box 15">
          <a:extLst>
            <a:ext uri="{FF2B5EF4-FFF2-40B4-BE49-F238E27FC236}">
              <a16:creationId xmlns:a16="http://schemas.microsoft.com/office/drawing/2014/main" id="{090E8F7A-4D80-43F3-BA41-1AE7D5B9CD7A}"/>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504825</xdr:rowOff>
    </xdr:from>
    <xdr:ext cx="95250" cy="213632"/>
    <xdr:sp macro="" textlink="">
      <xdr:nvSpPr>
        <xdr:cNvPr id="3286" name="Text Box 15">
          <a:extLst>
            <a:ext uri="{FF2B5EF4-FFF2-40B4-BE49-F238E27FC236}">
              <a16:creationId xmlns:a16="http://schemas.microsoft.com/office/drawing/2014/main" id="{AB3D271E-C9E0-4894-8740-649F4D729C4B}"/>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504825</xdr:rowOff>
    </xdr:from>
    <xdr:ext cx="95250" cy="444331"/>
    <xdr:sp macro="" textlink="">
      <xdr:nvSpPr>
        <xdr:cNvPr id="3287" name="Text Box 15">
          <a:extLst>
            <a:ext uri="{FF2B5EF4-FFF2-40B4-BE49-F238E27FC236}">
              <a16:creationId xmlns:a16="http://schemas.microsoft.com/office/drawing/2014/main" id="{11C72A8D-0B4E-4541-9BFA-83ED05554F91}"/>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504825</xdr:rowOff>
    </xdr:from>
    <xdr:ext cx="95250" cy="213632"/>
    <xdr:sp macro="" textlink="">
      <xdr:nvSpPr>
        <xdr:cNvPr id="3288" name="Text Box 15">
          <a:extLst>
            <a:ext uri="{FF2B5EF4-FFF2-40B4-BE49-F238E27FC236}">
              <a16:creationId xmlns:a16="http://schemas.microsoft.com/office/drawing/2014/main" id="{46F58349-BE47-4D23-A27D-92C6183EC4CE}"/>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289" name="Text Box 16">
          <a:extLst>
            <a:ext uri="{FF2B5EF4-FFF2-40B4-BE49-F238E27FC236}">
              <a16:creationId xmlns:a16="http://schemas.microsoft.com/office/drawing/2014/main" id="{182F6C09-9574-4EA2-B5B3-60DCA2AD452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290" name="Text Box 17">
          <a:extLst>
            <a:ext uri="{FF2B5EF4-FFF2-40B4-BE49-F238E27FC236}">
              <a16:creationId xmlns:a16="http://schemas.microsoft.com/office/drawing/2014/main" id="{D04FDC68-1725-42C8-B241-15F80E7C4A0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291" name="Text Box 18">
          <a:extLst>
            <a:ext uri="{FF2B5EF4-FFF2-40B4-BE49-F238E27FC236}">
              <a16:creationId xmlns:a16="http://schemas.microsoft.com/office/drawing/2014/main" id="{AB925FA3-7152-4963-8262-535917B6F82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292" name="Text Box 19">
          <a:extLst>
            <a:ext uri="{FF2B5EF4-FFF2-40B4-BE49-F238E27FC236}">
              <a16:creationId xmlns:a16="http://schemas.microsoft.com/office/drawing/2014/main" id="{3A7280C3-2BF2-4BEE-809A-B5B9F455098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293" name="Text Box 16">
          <a:extLst>
            <a:ext uri="{FF2B5EF4-FFF2-40B4-BE49-F238E27FC236}">
              <a16:creationId xmlns:a16="http://schemas.microsoft.com/office/drawing/2014/main" id="{20E3CE0A-EA54-4EC6-AABB-8D0A1996E87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294" name="Text Box 17">
          <a:extLst>
            <a:ext uri="{FF2B5EF4-FFF2-40B4-BE49-F238E27FC236}">
              <a16:creationId xmlns:a16="http://schemas.microsoft.com/office/drawing/2014/main" id="{7A19FC93-251D-406B-B99D-EC85C7FE4CC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295" name="Text Box 18">
          <a:extLst>
            <a:ext uri="{FF2B5EF4-FFF2-40B4-BE49-F238E27FC236}">
              <a16:creationId xmlns:a16="http://schemas.microsoft.com/office/drawing/2014/main" id="{CD862696-8EE7-4590-90D4-607BAF9AB5E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296" name="Text Box 19">
          <a:extLst>
            <a:ext uri="{FF2B5EF4-FFF2-40B4-BE49-F238E27FC236}">
              <a16:creationId xmlns:a16="http://schemas.microsoft.com/office/drawing/2014/main" id="{C5491FB1-5B47-40A4-8FF5-1B2D9BB94EF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66</xdr:row>
      <xdr:rowOff>0</xdr:rowOff>
    </xdr:from>
    <xdr:ext cx="95250" cy="171450"/>
    <xdr:sp macro="" textlink="">
      <xdr:nvSpPr>
        <xdr:cNvPr id="3297" name="Text Box 16">
          <a:extLst>
            <a:ext uri="{FF2B5EF4-FFF2-40B4-BE49-F238E27FC236}">
              <a16:creationId xmlns:a16="http://schemas.microsoft.com/office/drawing/2014/main" id="{4CD5BC8A-3546-4EEB-9CF3-1D0752649D82}"/>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66</xdr:row>
      <xdr:rowOff>0</xdr:rowOff>
    </xdr:from>
    <xdr:ext cx="95250" cy="171450"/>
    <xdr:sp macro="" textlink="">
      <xdr:nvSpPr>
        <xdr:cNvPr id="3298" name="Text Box 17">
          <a:extLst>
            <a:ext uri="{FF2B5EF4-FFF2-40B4-BE49-F238E27FC236}">
              <a16:creationId xmlns:a16="http://schemas.microsoft.com/office/drawing/2014/main" id="{4144BE1A-F527-4DED-8A69-060BD07BCF3B}"/>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66</xdr:row>
      <xdr:rowOff>0</xdr:rowOff>
    </xdr:from>
    <xdr:ext cx="95250" cy="171450"/>
    <xdr:sp macro="" textlink="">
      <xdr:nvSpPr>
        <xdr:cNvPr id="3299" name="Text Box 18">
          <a:extLst>
            <a:ext uri="{FF2B5EF4-FFF2-40B4-BE49-F238E27FC236}">
              <a16:creationId xmlns:a16="http://schemas.microsoft.com/office/drawing/2014/main" id="{0D8DB063-8FF6-4EEE-93CE-2FED5AF29AB4}"/>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66</xdr:row>
      <xdr:rowOff>0</xdr:rowOff>
    </xdr:from>
    <xdr:ext cx="95250" cy="171450"/>
    <xdr:sp macro="" textlink="">
      <xdr:nvSpPr>
        <xdr:cNvPr id="3300" name="Text Box 19">
          <a:extLst>
            <a:ext uri="{FF2B5EF4-FFF2-40B4-BE49-F238E27FC236}">
              <a16:creationId xmlns:a16="http://schemas.microsoft.com/office/drawing/2014/main" id="{ECE0CBAF-2777-47CB-9390-209122BCC3B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64</xdr:row>
      <xdr:rowOff>504825</xdr:rowOff>
    </xdr:from>
    <xdr:ext cx="95250" cy="444014"/>
    <xdr:sp macro="" textlink="">
      <xdr:nvSpPr>
        <xdr:cNvPr id="3301" name="Text Box 15">
          <a:extLst>
            <a:ext uri="{FF2B5EF4-FFF2-40B4-BE49-F238E27FC236}">
              <a16:creationId xmlns:a16="http://schemas.microsoft.com/office/drawing/2014/main" id="{29CDA271-EA95-4E6A-A621-4ADBF7D9745A}"/>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302" name="Text Box 16">
          <a:extLst>
            <a:ext uri="{FF2B5EF4-FFF2-40B4-BE49-F238E27FC236}">
              <a16:creationId xmlns:a16="http://schemas.microsoft.com/office/drawing/2014/main" id="{AE62D418-9AA6-4B9E-BB14-ADDA8FF842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303" name="Text Box 17">
          <a:extLst>
            <a:ext uri="{FF2B5EF4-FFF2-40B4-BE49-F238E27FC236}">
              <a16:creationId xmlns:a16="http://schemas.microsoft.com/office/drawing/2014/main" id="{B79B5742-6482-4532-AC69-13585BCD5CC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304" name="Text Box 18">
          <a:extLst>
            <a:ext uri="{FF2B5EF4-FFF2-40B4-BE49-F238E27FC236}">
              <a16:creationId xmlns:a16="http://schemas.microsoft.com/office/drawing/2014/main" id="{B2980CC6-5182-47B3-87A5-301FC2CDC0A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305" name="Text Box 19">
          <a:extLst>
            <a:ext uri="{FF2B5EF4-FFF2-40B4-BE49-F238E27FC236}">
              <a16:creationId xmlns:a16="http://schemas.microsoft.com/office/drawing/2014/main" id="{73624ADF-FCCE-41C2-895F-43739227675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64</xdr:row>
      <xdr:rowOff>504825</xdr:rowOff>
    </xdr:from>
    <xdr:ext cx="95250" cy="442269"/>
    <xdr:sp macro="" textlink="">
      <xdr:nvSpPr>
        <xdr:cNvPr id="3306" name="Text Box 15">
          <a:extLst>
            <a:ext uri="{FF2B5EF4-FFF2-40B4-BE49-F238E27FC236}">
              <a16:creationId xmlns:a16="http://schemas.microsoft.com/office/drawing/2014/main" id="{757BCC94-959B-4BD9-BA31-B47BC1E3C8C2}"/>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307" name="Text Box 16">
          <a:extLst>
            <a:ext uri="{FF2B5EF4-FFF2-40B4-BE49-F238E27FC236}">
              <a16:creationId xmlns:a16="http://schemas.microsoft.com/office/drawing/2014/main" id="{5C5CB939-EDCB-48AC-9E59-CBCA0E3DF0A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308" name="Text Box 17">
          <a:extLst>
            <a:ext uri="{FF2B5EF4-FFF2-40B4-BE49-F238E27FC236}">
              <a16:creationId xmlns:a16="http://schemas.microsoft.com/office/drawing/2014/main" id="{D462B06A-A9B5-4D2C-A9B2-39421408217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309" name="Text Box 18">
          <a:extLst>
            <a:ext uri="{FF2B5EF4-FFF2-40B4-BE49-F238E27FC236}">
              <a16:creationId xmlns:a16="http://schemas.microsoft.com/office/drawing/2014/main" id="{0B7B059E-AE1E-4446-9407-1EFA223732E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310" name="Text Box 16">
          <a:extLst>
            <a:ext uri="{FF2B5EF4-FFF2-40B4-BE49-F238E27FC236}">
              <a16:creationId xmlns:a16="http://schemas.microsoft.com/office/drawing/2014/main" id="{9C906270-EE40-4239-B4A3-ECF09F517F6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311" name="Text Box 17">
          <a:extLst>
            <a:ext uri="{FF2B5EF4-FFF2-40B4-BE49-F238E27FC236}">
              <a16:creationId xmlns:a16="http://schemas.microsoft.com/office/drawing/2014/main" id="{B3BCBC6E-4F21-43EC-B19D-929FD4BBE17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312" name="Text Box 18">
          <a:extLst>
            <a:ext uri="{FF2B5EF4-FFF2-40B4-BE49-F238E27FC236}">
              <a16:creationId xmlns:a16="http://schemas.microsoft.com/office/drawing/2014/main" id="{AA028921-2E2E-4FA6-84CD-F709AFF05F2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313" name="Text Box 19">
          <a:extLst>
            <a:ext uri="{FF2B5EF4-FFF2-40B4-BE49-F238E27FC236}">
              <a16:creationId xmlns:a16="http://schemas.microsoft.com/office/drawing/2014/main" id="{DC019A66-7B66-40F4-8310-C4C726C78EE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314" name="Text Box 16">
          <a:extLst>
            <a:ext uri="{FF2B5EF4-FFF2-40B4-BE49-F238E27FC236}">
              <a16:creationId xmlns:a16="http://schemas.microsoft.com/office/drawing/2014/main" id="{2A5D9A1B-1171-456A-80BC-F76D37AA21D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315" name="Text Box 17">
          <a:extLst>
            <a:ext uri="{FF2B5EF4-FFF2-40B4-BE49-F238E27FC236}">
              <a16:creationId xmlns:a16="http://schemas.microsoft.com/office/drawing/2014/main" id="{BCA6C127-F24A-42E1-AF3D-6D7A8BA38BC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316" name="Text Box 18">
          <a:extLst>
            <a:ext uri="{FF2B5EF4-FFF2-40B4-BE49-F238E27FC236}">
              <a16:creationId xmlns:a16="http://schemas.microsoft.com/office/drawing/2014/main" id="{232AACDE-EDBE-4B8D-9EF9-E9AAE917BF8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66</xdr:row>
      <xdr:rowOff>170392</xdr:rowOff>
    </xdr:from>
    <xdr:ext cx="95250" cy="213632"/>
    <xdr:sp macro="" textlink="">
      <xdr:nvSpPr>
        <xdr:cNvPr id="3317" name="Text Box 15">
          <a:extLst>
            <a:ext uri="{FF2B5EF4-FFF2-40B4-BE49-F238E27FC236}">
              <a16:creationId xmlns:a16="http://schemas.microsoft.com/office/drawing/2014/main" id="{C2F77D40-E439-469C-9F35-AF71D029E316}"/>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318" name="Text Box 16">
          <a:extLst>
            <a:ext uri="{FF2B5EF4-FFF2-40B4-BE49-F238E27FC236}">
              <a16:creationId xmlns:a16="http://schemas.microsoft.com/office/drawing/2014/main" id="{5FC5F8F6-4027-4A2C-8654-479B4E83DF2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319" name="Text Box 17">
          <a:extLst>
            <a:ext uri="{FF2B5EF4-FFF2-40B4-BE49-F238E27FC236}">
              <a16:creationId xmlns:a16="http://schemas.microsoft.com/office/drawing/2014/main" id="{91E56EAE-4454-4842-ACCE-392067CA6F8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320" name="Text Box 18">
          <a:extLst>
            <a:ext uri="{FF2B5EF4-FFF2-40B4-BE49-F238E27FC236}">
              <a16:creationId xmlns:a16="http://schemas.microsoft.com/office/drawing/2014/main" id="{AC7A8CF7-88E7-493C-AC73-3620C000CE2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321" name="Text Box 19">
          <a:extLst>
            <a:ext uri="{FF2B5EF4-FFF2-40B4-BE49-F238E27FC236}">
              <a16:creationId xmlns:a16="http://schemas.microsoft.com/office/drawing/2014/main" id="{E44D8900-6BBE-4527-A22D-C5E36AD197A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322" name="Text Box 16">
          <a:extLst>
            <a:ext uri="{FF2B5EF4-FFF2-40B4-BE49-F238E27FC236}">
              <a16:creationId xmlns:a16="http://schemas.microsoft.com/office/drawing/2014/main" id="{F8842A13-74A2-4117-AFA9-E83867F37AD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323" name="Text Box 17">
          <a:extLst>
            <a:ext uri="{FF2B5EF4-FFF2-40B4-BE49-F238E27FC236}">
              <a16:creationId xmlns:a16="http://schemas.microsoft.com/office/drawing/2014/main" id="{D96AE6B9-95FA-4215-8487-50236716E20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324" name="Text Box 18">
          <a:extLst>
            <a:ext uri="{FF2B5EF4-FFF2-40B4-BE49-F238E27FC236}">
              <a16:creationId xmlns:a16="http://schemas.microsoft.com/office/drawing/2014/main" id="{3E12644A-253F-4051-B7D6-5F500CA0AFC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325" name="Text Box 19">
          <a:extLst>
            <a:ext uri="{FF2B5EF4-FFF2-40B4-BE49-F238E27FC236}">
              <a16:creationId xmlns:a16="http://schemas.microsoft.com/office/drawing/2014/main" id="{66115529-A1A4-4B68-83D8-E3FCA1C15BD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63</xdr:row>
      <xdr:rowOff>0</xdr:rowOff>
    </xdr:from>
    <xdr:ext cx="95250" cy="171450"/>
    <xdr:sp macro="" textlink="">
      <xdr:nvSpPr>
        <xdr:cNvPr id="3326" name="Text Box 16">
          <a:extLst>
            <a:ext uri="{FF2B5EF4-FFF2-40B4-BE49-F238E27FC236}">
              <a16:creationId xmlns:a16="http://schemas.microsoft.com/office/drawing/2014/main" id="{E55780A9-A011-45EC-8B78-0F23026F9F1C}"/>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63</xdr:row>
      <xdr:rowOff>0</xdr:rowOff>
    </xdr:from>
    <xdr:ext cx="95250" cy="171450"/>
    <xdr:sp macro="" textlink="">
      <xdr:nvSpPr>
        <xdr:cNvPr id="3327" name="Text Box 17">
          <a:extLst>
            <a:ext uri="{FF2B5EF4-FFF2-40B4-BE49-F238E27FC236}">
              <a16:creationId xmlns:a16="http://schemas.microsoft.com/office/drawing/2014/main" id="{14E7198E-5FD6-4D7B-AE49-D490D4A1A8ED}"/>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63</xdr:row>
      <xdr:rowOff>0</xdr:rowOff>
    </xdr:from>
    <xdr:ext cx="95250" cy="171450"/>
    <xdr:sp macro="" textlink="">
      <xdr:nvSpPr>
        <xdr:cNvPr id="3328" name="Text Box 18">
          <a:extLst>
            <a:ext uri="{FF2B5EF4-FFF2-40B4-BE49-F238E27FC236}">
              <a16:creationId xmlns:a16="http://schemas.microsoft.com/office/drawing/2014/main" id="{C0AC7421-623D-4813-8029-302F51CFD717}"/>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63</xdr:row>
      <xdr:rowOff>0</xdr:rowOff>
    </xdr:from>
    <xdr:ext cx="95250" cy="171450"/>
    <xdr:sp macro="" textlink="">
      <xdr:nvSpPr>
        <xdr:cNvPr id="3329" name="Text Box 19">
          <a:extLst>
            <a:ext uri="{FF2B5EF4-FFF2-40B4-BE49-F238E27FC236}">
              <a16:creationId xmlns:a16="http://schemas.microsoft.com/office/drawing/2014/main" id="{C8FDD39F-8898-4BF3-B9F7-8365E7A89133}"/>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64</xdr:row>
      <xdr:rowOff>504825</xdr:rowOff>
    </xdr:from>
    <xdr:ext cx="95250" cy="444014"/>
    <xdr:sp macro="" textlink="">
      <xdr:nvSpPr>
        <xdr:cNvPr id="3330" name="Text Box 15">
          <a:extLst>
            <a:ext uri="{FF2B5EF4-FFF2-40B4-BE49-F238E27FC236}">
              <a16:creationId xmlns:a16="http://schemas.microsoft.com/office/drawing/2014/main" id="{2F4BAF93-6F7D-4860-989D-FD654049A747}"/>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331" name="Text Box 16">
          <a:extLst>
            <a:ext uri="{FF2B5EF4-FFF2-40B4-BE49-F238E27FC236}">
              <a16:creationId xmlns:a16="http://schemas.microsoft.com/office/drawing/2014/main" id="{3B183A28-3152-4D62-BAFE-56340AE7B72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332" name="Text Box 17">
          <a:extLst>
            <a:ext uri="{FF2B5EF4-FFF2-40B4-BE49-F238E27FC236}">
              <a16:creationId xmlns:a16="http://schemas.microsoft.com/office/drawing/2014/main" id="{573FA6E2-8C5C-48A3-9C38-8DF232B0CCD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333" name="Text Box 18">
          <a:extLst>
            <a:ext uri="{FF2B5EF4-FFF2-40B4-BE49-F238E27FC236}">
              <a16:creationId xmlns:a16="http://schemas.microsoft.com/office/drawing/2014/main" id="{00D136A0-87B3-472C-AF2C-2C5A0385336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334" name="Text Box 19">
          <a:extLst>
            <a:ext uri="{FF2B5EF4-FFF2-40B4-BE49-F238E27FC236}">
              <a16:creationId xmlns:a16="http://schemas.microsoft.com/office/drawing/2014/main" id="{7C6D9166-3301-499A-8685-39C84E48E5F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335" name="Text Box 16">
          <a:extLst>
            <a:ext uri="{FF2B5EF4-FFF2-40B4-BE49-F238E27FC236}">
              <a16:creationId xmlns:a16="http://schemas.microsoft.com/office/drawing/2014/main" id="{A618CD13-3B4C-4FAF-B910-5F361D63408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336" name="Text Box 17">
          <a:extLst>
            <a:ext uri="{FF2B5EF4-FFF2-40B4-BE49-F238E27FC236}">
              <a16:creationId xmlns:a16="http://schemas.microsoft.com/office/drawing/2014/main" id="{CBD41BD7-E6E3-4410-9E44-D45CD84FE2F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66</xdr:row>
      <xdr:rowOff>15875</xdr:rowOff>
    </xdr:from>
    <xdr:ext cx="95250" cy="171450"/>
    <xdr:sp macro="" textlink="">
      <xdr:nvSpPr>
        <xdr:cNvPr id="3337" name="Text Box 18">
          <a:extLst>
            <a:ext uri="{FF2B5EF4-FFF2-40B4-BE49-F238E27FC236}">
              <a16:creationId xmlns:a16="http://schemas.microsoft.com/office/drawing/2014/main" id="{EFF3CF06-ACE9-4EE3-B541-D7E8C3484215}"/>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338" name="Text Box 16">
          <a:extLst>
            <a:ext uri="{FF2B5EF4-FFF2-40B4-BE49-F238E27FC236}">
              <a16:creationId xmlns:a16="http://schemas.microsoft.com/office/drawing/2014/main" id="{D6E8D378-6412-4D99-80F9-69E6CDF6B03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339" name="Text Box 17">
          <a:extLst>
            <a:ext uri="{FF2B5EF4-FFF2-40B4-BE49-F238E27FC236}">
              <a16:creationId xmlns:a16="http://schemas.microsoft.com/office/drawing/2014/main" id="{8712600D-39CC-4C34-B21F-24B2061D615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340" name="Text Box 18">
          <a:extLst>
            <a:ext uri="{FF2B5EF4-FFF2-40B4-BE49-F238E27FC236}">
              <a16:creationId xmlns:a16="http://schemas.microsoft.com/office/drawing/2014/main" id="{3744D7D5-10CC-41BD-B687-871674FEFAE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341" name="Text Box 19">
          <a:extLst>
            <a:ext uri="{FF2B5EF4-FFF2-40B4-BE49-F238E27FC236}">
              <a16:creationId xmlns:a16="http://schemas.microsoft.com/office/drawing/2014/main" id="{8F453C69-EFC5-4F58-BD1B-0F7D0F79006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342" name="Text Box 16">
          <a:extLst>
            <a:ext uri="{FF2B5EF4-FFF2-40B4-BE49-F238E27FC236}">
              <a16:creationId xmlns:a16="http://schemas.microsoft.com/office/drawing/2014/main" id="{5BE5F37E-B87E-4E8E-B059-548C476F692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66</xdr:row>
      <xdr:rowOff>170392</xdr:rowOff>
    </xdr:from>
    <xdr:ext cx="95250" cy="213632"/>
    <xdr:sp macro="" textlink="">
      <xdr:nvSpPr>
        <xdr:cNvPr id="3343" name="Text Box 15">
          <a:extLst>
            <a:ext uri="{FF2B5EF4-FFF2-40B4-BE49-F238E27FC236}">
              <a16:creationId xmlns:a16="http://schemas.microsoft.com/office/drawing/2014/main" id="{EAFFF2EF-E146-4C14-9A5B-793A4245E23C}"/>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504825</xdr:rowOff>
    </xdr:from>
    <xdr:ext cx="95250" cy="448496"/>
    <xdr:sp macro="" textlink="">
      <xdr:nvSpPr>
        <xdr:cNvPr id="3344" name="Text Box 15">
          <a:extLst>
            <a:ext uri="{FF2B5EF4-FFF2-40B4-BE49-F238E27FC236}">
              <a16:creationId xmlns:a16="http://schemas.microsoft.com/office/drawing/2014/main" id="{06530852-9BFD-4607-A833-DFA5E9566C97}"/>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504825</xdr:rowOff>
    </xdr:from>
    <xdr:ext cx="95250" cy="442269"/>
    <xdr:sp macro="" textlink="">
      <xdr:nvSpPr>
        <xdr:cNvPr id="3345" name="Text Box 15">
          <a:extLst>
            <a:ext uri="{FF2B5EF4-FFF2-40B4-BE49-F238E27FC236}">
              <a16:creationId xmlns:a16="http://schemas.microsoft.com/office/drawing/2014/main" id="{84733D48-DF5C-42E3-AF1A-ADD1E2406486}"/>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66</xdr:row>
      <xdr:rowOff>504825</xdr:rowOff>
    </xdr:from>
    <xdr:ext cx="95250" cy="442269"/>
    <xdr:sp macro="" textlink="">
      <xdr:nvSpPr>
        <xdr:cNvPr id="3346" name="Text Box 15">
          <a:extLst>
            <a:ext uri="{FF2B5EF4-FFF2-40B4-BE49-F238E27FC236}">
              <a16:creationId xmlns:a16="http://schemas.microsoft.com/office/drawing/2014/main" id="{E4528EE2-8A5D-4F3A-8DED-D29C6C279FFA}"/>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504825</xdr:rowOff>
    </xdr:from>
    <xdr:ext cx="95250" cy="213632"/>
    <xdr:sp macro="" textlink="">
      <xdr:nvSpPr>
        <xdr:cNvPr id="3347" name="Text Box 15">
          <a:extLst>
            <a:ext uri="{FF2B5EF4-FFF2-40B4-BE49-F238E27FC236}">
              <a16:creationId xmlns:a16="http://schemas.microsoft.com/office/drawing/2014/main" id="{223BCDEA-DE5D-47F5-B645-AE93E5F61F51}"/>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504825</xdr:rowOff>
    </xdr:from>
    <xdr:ext cx="95250" cy="444331"/>
    <xdr:sp macro="" textlink="">
      <xdr:nvSpPr>
        <xdr:cNvPr id="3348" name="Text Box 15">
          <a:extLst>
            <a:ext uri="{FF2B5EF4-FFF2-40B4-BE49-F238E27FC236}">
              <a16:creationId xmlns:a16="http://schemas.microsoft.com/office/drawing/2014/main" id="{50B05D61-A4B2-491E-991E-EC0C6F154CD4}"/>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66</xdr:row>
      <xdr:rowOff>170392</xdr:rowOff>
    </xdr:from>
    <xdr:ext cx="95250" cy="213632"/>
    <xdr:sp macro="" textlink="">
      <xdr:nvSpPr>
        <xdr:cNvPr id="3349" name="Text Box 15">
          <a:extLst>
            <a:ext uri="{FF2B5EF4-FFF2-40B4-BE49-F238E27FC236}">
              <a16:creationId xmlns:a16="http://schemas.microsoft.com/office/drawing/2014/main" id="{969B8740-733B-47EC-A83B-B8BDEBC3A979}"/>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350" name="Text Box 16">
          <a:extLst>
            <a:ext uri="{FF2B5EF4-FFF2-40B4-BE49-F238E27FC236}">
              <a16:creationId xmlns:a16="http://schemas.microsoft.com/office/drawing/2014/main" id="{6C1FB128-4BF1-4966-98CC-E13DD75D1D8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351" name="Text Box 17">
          <a:extLst>
            <a:ext uri="{FF2B5EF4-FFF2-40B4-BE49-F238E27FC236}">
              <a16:creationId xmlns:a16="http://schemas.microsoft.com/office/drawing/2014/main" id="{BA338EF5-6B42-488A-AE9F-6C8BCCF220E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352" name="Text Box 18">
          <a:extLst>
            <a:ext uri="{FF2B5EF4-FFF2-40B4-BE49-F238E27FC236}">
              <a16:creationId xmlns:a16="http://schemas.microsoft.com/office/drawing/2014/main" id="{B77A3D7F-846D-4544-B4AB-91846DCC079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353" name="Text Box 19">
          <a:extLst>
            <a:ext uri="{FF2B5EF4-FFF2-40B4-BE49-F238E27FC236}">
              <a16:creationId xmlns:a16="http://schemas.microsoft.com/office/drawing/2014/main" id="{897D042B-507B-486E-AF26-1756C875233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354" name="Text Box 16">
          <a:extLst>
            <a:ext uri="{FF2B5EF4-FFF2-40B4-BE49-F238E27FC236}">
              <a16:creationId xmlns:a16="http://schemas.microsoft.com/office/drawing/2014/main" id="{1BB7B151-5075-4318-8337-E53F052F9A0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355" name="Text Box 17">
          <a:extLst>
            <a:ext uri="{FF2B5EF4-FFF2-40B4-BE49-F238E27FC236}">
              <a16:creationId xmlns:a16="http://schemas.microsoft.com/office/drawing/2014/main" id="{2FE37142-2E50-41AE-B548-CECEC695054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356" name="Text Box 18">
          <a:extLst>
            <a:ext uri="{FF2B5EF4-FFF2-40B4-BE49-F238E27FC236}">
              <a16:creationId xmlns:a16="http://schemas.microsoft.com/office/drawing/2014/main" id="{2B45DBB3-9616-47F3-A717-D6C0CF26467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357" name="Text Box 19">
          <a:extLst>
            <a:ext uri="{FF2B5EF4-FFF2-40B4-BE49-F238E27FC236}">
              <a16:creationId xmlns:a16="http://schemas.microsoft.com/office/drawing/2014/main" id="{2F0A4CDE-9635-40C6-961C-6FD50BBB4BA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0</xdr:rowOff>
    </xdr:from>
    <xdr:ext cx="95250" cy="171450"/>
    <xdr:sp macro="" textlink="">
      <xdr:nvSpPr>
        <xdr:cNvPr id="3358" name="Text Box 16">
          <a:extLst>
            <a:ext uri="{FF2B5EF4-FFF2-40B4-BE49-F238E27FC236}">
              <a16:creationId xmlns:a16="http://schemas.microsoft.com/office/drawing/2014/main" id="{D9822919-7606-429C-9E46-A36E1D6E5401}"/>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0</xdr:rowOff>
    </xdr:from>
    <xdr:ext cx="95250" cy="171450"/>
    <xdr:sp macro="" textlink="">
      <xdr:nvSpPr>
        <xdr:cNvPr id="3359" name="Text Box 17">
          <a:extLst>
            <a:ext uri="{FF2B5EF4-FFF2-40B4-BE49-F238E27FC236}">
              <a16:creationId xmlns:a16="http://schemas.microsoft.com/office/drawing/2014/main" id="{10CB6EE5-A28E-41F7-8718-E5D3A9BF9F07}"/>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0</xdr:rowOff>
    </xdr:from>
    <xdr:ext cx="95250" cy="171450"/>
    <xdr:sp macro="" textlink="">
      <xdr:nvSpPr>
        <xdr:cNvPr id="3360" name="Text Box 18">
          <a:extLst>
            <a:ext uri="{FF2B5EF4-FFF2-40B4-BE49-F238E27FC236}">
              <a16:creationId xmlns:a16="http://schemas.microsoft.com/office/drawing/2014/main" id="{8902264A-A474-4235-9387-90A06C972615}"/>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0</xdr:rowOff>
    </xdr:from>
    <xdr:ext cx="95250" cy="171450"/>
    <xdr:sp macro="" textlink="">
      <xdr:nvSpPr>
        <xdr:cNvPr id="3361" name="Text Box 19">
          <a:extLst>
            <a:ext uri="{FF2B5EF4-FFF2-40B4-BE49-F238E27FC236}">
              <a16:creationId xmlns:a16="http://schemas.microsoft.com/office/drawing/2014/main" id="{2E91379D-5BFE-4B99-B2D0-3602F5EAB17C}"/>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68</xdr:row>
      <xdr:rowOff>504825</xdr:rowOff>
    </xdr:from>
    <xdr:ext cx="95250" cy="444014"/>
    <xdr:sp macro="" textlink="">
      <xdr:nvSpPr>
        <xdr:cNvPr id="3362" name="Text Box 15">
          <a:extLst>
            <a:ext uri="{FF2B5EF4-FFF2-40B4-BE49-F238E27FC236}">
              <a16:creationId xmlns:a16="http://schemas.microsoft.com/office/drawing/2014/main" id="{7334C62F-51D5-40CF-AFBB-744A814AE256}"/>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363" name="Text Box 16">
          <a:extLst>
            <a:ext uri="{FF2B5EF4-FFF2-40B4-BE49-F238E27FC236}">
              <a16:creationId xmlns:a16="http://schemas.microsoft.com/office/drawing/2014/main" id="{1E5F9EDA-7B3B-4872-81D6-ED0453512D4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364" name="Text Box 17">
          <a:extLst>
            <a:ext uri="{FF2B5EF4-FFF2-40B4-BE49-F238E27FC236}">
              <a16:creationId xmlns:a16="http://schemas.microsoft.com/office/drawing/2014/main" id="{588A1AA4-BE39-473E-97E9-64FDE522841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365" name="Text Box 18">
          <a:extLst>
            <a:ext uri="{FF2B5EF4-FFF2-40B4-BE49-F238E27FC236}">
              <a16:creationId xmlns:a16="http://schemas.microsoft.com/office/drawing/2014/main" id="{C62D2190-831B-47E7-B4BD-824B7AB9A34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366" name="Text Box 19">
          <a:extLst>
            <a:ext uri="{FF2B5EF4-FFF2-40B4-BE49-F238E27FC236}">
              <a16:creationId xmlns:a16="http://schemas.microsoft.com/office/drawing/2014/main" id="{D2F8E123-8A45-48A0-A959-B8FA0478AB7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367" name="Text Box 16">
          <a:extLst>
            <a:ext uri="{FF2B5EF4-FFF2-40B4-BE49-F238E27FC236}">
              <a16:creationId xmlns:a16="http://schemas.microsoft.com/office/drawing/2014/main" id="{A96C2A6D-E81A-4C4F-A3B2-92DD155598A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368" name="Text Box 17">
          <a:extLst>
            <a:ext uri="{FF2B5EF4-FFF2-40B4-BE49-F238E27FC236}">
              <a16:creationId xmlns:a16="http://schemas.microsoft.com/office/drawing/2014/main" id="{CF6453D9-8E41-483B-A47A-D37EAC3F7A7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369" name="Text Box 18">
          <a:extLst>
            <a:ext uri="{FF2B5EF4-FFF2-40B4-BE49-F238E27FC236}">
              <a16:creationId xmlns:a16="http://schemas.microsoft.com/office/drawing/2014/main" id="{3DB696F8-C196-4CA6-B9BB-D2C16F3CE40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370" name="Text Box 16">
          <a:extLst>
            <a:ext uri="{FF2B5EF4-FFF2-40B4-BE49-F238E27FC236}">
              <a16:creationId xmlns:a16="http://schemas.microsoft.com/office/drawing/2014/main" id="{F152A646-6684-4CA5-9AB6-E28D3DFE269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371" name="Text Box 17">
          <a:extLst>
            <a:ext uri="{FF2B5EF4-FFF2-40B4-BE49-F238E27FC236}">
              <a16:creationId xmlns:a16="http://schemas.microsoft.com/office/drawing/2014/main" id="{402F7067-F850-4F7B-A5FD-2346F444D46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372" name="Text Box 18">
          <a:extLst>
            <a:ext uri="{FF2B5EF4-FFF2-40B4-BE49-F238E27FC236}">
              <a16:creationId xmlns:a16="http://schemas.microsoft.com/office/drawing/2014/main" id="{10362862-1AB5-4352-991B-7F2FA9ACFE7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373" name="Text Box 19">
          <a:extLst>
            <a:ext uri="{FF2B5EF4-FFF2-40B4-BE49-F238E27FC236}">
              <a16:creationId xmlns:a16="http://schemas.microsoft.com/office/drawing/2014/main" id="{2C2A61A1-19B0-4885-B3D4-154FA9ECA36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374" name="Text Box 16">
          <a:extLst>
            <a:ext uri="{FF2B5EF4-FFF2-40B4-BE49-F238E27FC236}">
              <a16:creationId xmlns:a16="http://schemas.microsoft.com/office/drawing/2014/main" id="{4820C6B2-C786-4570-B778-12613676F7C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375" name="Text Box 17">
          <a:extLst>
            <a:ext uri="{FF2B5EF4-FFF2-40B4-BE49-F238E27FC236}">
              <a16:creationId xmlns:a16="http://schemas.microsoft.com/office/drawing/2014/main" id="{C0EFC933-1299-4EA0-AA9B-AA072DFF3A3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376" name="Text Box 18">
          <a:extLst>
            <a:ext uri="{FF2B5EF4-FFF2-40B4-BE49-F238E27FC236}">
              <a16:creationId xmlns:a16="http://schemas.microsoft.com/office/drawing/2014/main" id="{F569AFEB-0E5E-4B84-9F53-7799C499B4A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377" name="Text Box 19">
          <a:extLst>
            <a:ext uri="{FF2B5EF4-FFF2-40B4-BE49-F238E27FC236}">
              <a16:creationId xmlns:a16="http://schemas.microsoft.com/office/drawing/2014/main" id="{7EED53A5-BC16-4027-A29C-93B2DCAEC39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504825</xdr:rowOff>
    </xdr:from>
    <xdr:ext cx="95250" cy="456743"/>
    <xdr:sp macro="" textlink="">
      <xdr:nvSpPr>
        <xdr:cNvPr id="3378" name="Text Box 15">
          <a:extLst>
            <a:ext uri="{FF2B5EF4-FFF2-40B4-BE49-F238E27FC236}">
              <a16:creationId xmlns:a16="http://schemas.microsoft.com/office/drawing/2014/main" id="{9FF2D4BE-063F-4540-8F62-31ED54A6E478}"/>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504825</xdr:rowOff>
    </xdr:from>
    <xdr:ext cx="95250" cy="442269"/>
    <xdr:sp macro="" textlink="">
      <xdr:nvSpPr>
        <xdr:cNvPr id="3379" name="Text Box 15">
          <a:extLst>
            <a:ext uri="{FF2B5EF4-FFF2-40B4-BE49-F238E27FC236}">
              <a16:creationId xmlns:a16="http://schemas.microsoft.com/office/drawing/2014/main" id="{EE7539DF-89A7-45F1-BA06-371C4DF2A2AD}"/>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66</xdr:row>
      <xdr:rowOff>504825</xdr:rowOff>
    </xdr:from>
    <xdr:ext cx="95250" cy="442269"/>
    <xdr:sp macro="" textlink="">
      <xdr:nvSpPr>
        <xdr:cNvPr id="3380" name="Text Box 15">
          <a:extLst>
            <a:ext uri="{FF2B5EF4-FFF2-40B4-BE49-F238E27FC236}">
              <a16:creationId xmlns:a16="http://schemas.microsoft.com/office/drawing/2014/main" id="{F9B6685F-463F-4E21-8D5B-0A174167CE8B}"/>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504825</xdr:rowOff>
    </xdr:from>
    <xdr:ext cx="95250" cy="213632"/>
    <xdr:sp macro="" textlink="">
      <xdr:nvSpPr>
        <xdr:cNvPr id="3381" name="Text Box 15">
          <a:extLst>
            <a:ext uri="{FF2B5EF4-FFF2-40B4-BE49-F238E27FC236}">
              <a16:creationId xmlns:a16="http://schemas.microsoft.com/office/drawing/2014/main" id="{11ACEDC6-EA41-4A90-8EBD-AAF237C272DF}"/>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504825</xdr:rowOff>
    </xdr:from>
    <xdr:ext cx="95250" cy="444331"/>
    <xdr:sp macro="" textlink="">
      <xdr:nvSpPr>
        <xdr:cNvPr id="3382" name="Text Box 15">
          <a:extLst>
            <a:ext uri="{FF2B5EF4-FFF2-40B4-BE49-F238E27FC236}">
              <a16:creationId xmlns:a16="http://schemas.microsoft.com/office/drawing/2014/main" id="{B26B212B-84E6-4AED-9A53-B6E8C8774CD8}"/>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504825</xdr:rowOff>
    </xdr:from>
    <xdr:ext cx="95250" cy="213632"/>
    <xdr:sp macro="" textlink="">
      <xdr:nvSpPr>
        <xdr:cNvPr id="3383" name="Text Box 15">
          <a:extLst>
            <a:ext uri="{FF2B5EF4-FFF2-40B4-BE49-F238E27FC236}">
              <a16:creationId xmlns:a16="http://schemas.microsoft.com/office/drawing/2014/main" id="{CC56B611-4468-4E4F-A45F-725CA4EA0B5C}"/>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384" name="Text Box 16">
          <a:extLst>
            <a:ext uri="{FF2B5EF4-FFF2-40B4-BE49-F238E27FC236}">
              <a16:creationId xmlns:a16="http://schemas.microsoft.com/office/drawing/2014/main" id="{A7E3866E-868C-40C2-9093-19711BB6915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385" name="Text Box 17">
          <a:extLst>
            <a:ext uri="{FF2B5EF4-FFF2-40B4-BE49-F238E27FC236}">
              <a16:creationId xmlns:a16="http://schemas.microsoft.com/office/drawing/2014/main" id="{30DBC3B8-1DFC-4DFD-A7F5-EF78748EF25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386" name="Text Box 18">
          <a:extLst>
            <a:ext uri="{FF2B5EF4-FFF2-40B4-BE49-F238E27FC236}">
              <a16:creationId xmlns:a16="http://schemas.microsoft.com/office/drawing/2014/main" id="{5FE65D5E-648F-47E2-AC09-786C31FF925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387" name="Text Box 19">
          <a:extLst>
            <a:ext uri="{FF2B5EF4-FFF2-40B4-BE49-F238E27FC236}">
              <a16:creationId xmlns:a16="http://schemas.microsoft.com/office/drawing/2014/main" id="{E93F82A5-0369-4C30-B958-62D662FA99D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388" name="Text Box 16">
          <a:extLst>
            <a:ext uri="{FF2B5EF4-FFF2-40B4-BE49-F238E27FC236}">
              <a16:creationId xmlns:a16="http://schemas.microsoft.com/office/drawing/2014/main" id="{E0E10E5E-3277-48CA-94BB-58082500555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389" name="Text Box 17">
          <a:extLst>
            <a:ext uri="{FF2B5EF4-FFF2-40B4-BE49-F238E27FC236}">
              <a16:creationId xmlns:a16="http://schemas.microsoft.com/office/drawing/2014/main" id="{1EE92F73-0517-4E7E-867B-52285F63B8D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390" name="Text Box 18">
          <a:extLst>
            <a:ext uri="{FF2B5EF4-FFF2-40B4-BE49-F238E27FC236}">
              <a16:creationId xmlns:a16="http://schemas.microsoft.com/office/drawing/2014/main" id="{9BE4085B-3D4C-4478-AE8A-E66FE11DB34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391" name="Text Box 19">
          <a:extLst>
            <a:ext uri="{FF2B5EF4-FFF2-40B4-BE49-F238E27FC236}">
              <a16:creationId xmlns:a16="http://schemas.microsoft.com/office/drawing/2014/main" id="{3DAA724A-E219-4639-A5C2-974B7ABB1D9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0</xdr:rowOff>
    </xdr:from>
    <xdr:ext cx="95250" cy="171450"/>
    <xdr:sp macro="" textlink="">
      <xdr:nvSpPr>
        <xdr:cNvPr id="3392" name="Text Box 16">
          <a:extLst>
            <a:ext uri="{FF2B5EF4-FFF2-40B4-BE49-F238E27FC236}">
              <a16:creationId xmlns:a16="http://schemas.microsoft.com/office/drawing/2014/main" id="{DE48E706-2E10-44E6-B74C-FAADE422FA29}"/>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0</xdr:rowOff>
    </xdr:from>
    <xdr:ext cx="95250" cy="171450"/>
    <xdr:sp macro="" textlink="">
      <xdr:nvSpPr>
        <xdr:cNvPr id="3393" name="Text Box 17">
          <a:extLst>
            <a:ext uri="{FF2B5EF4-FFF2-40B4-BE49-F238E27FC236}">
              <a16:creationId xmlns:a16="http://schemas.microsoft.com/office/drawing/2014/main" id="{45164B5F-F8FC-4EA8-90CC-8686B8262756}"/>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0</xdr:rowOff>
    </xdr:from>
    <xdr:ext cx="95250" cy="171450"/>
    <xdr:sp macro="" textlink="">
      <xdr:nvSpPr>
        <xdr:cNvPr id="3394" name="Text Box 18">
          <a:extLst>
            <a:ext uri="{FF2B5EF4-FFF2-40B4-BE49-F238E27FC236}">
              <a16:creationId xmlns:a16="http://schemas.microsoft.com/office/drawing/2014/main" id="{42FB0A15-DE60-4BE9-8841-937BD8E99EBC}"/>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0</xdr:rowOff>
    </xdr:from>
    <xdr:ext cx="95250" cy="171450"/>
    <xdr:sp macro="" textlink="">
      <xdr:nvSpPr>
        <xdr:cNvPr id="3395" name="Text Box 19">
          <a:extLst>
            <a:ext uri="{FF2B5EF4-FFF2-40B4-BE49-F238E27FC236}">
              <a16:creationId xmlns:a16="http://schemas.microsoft.com/office/drawing/2014/main" id="{C7752916-C496-4A88-88BA-81D0960D3128}"/>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68</xdr:row>
      <xdr:rowOff>504825</xdr:rowOff>
    </xdr:from>
    <xdr:ext cx="95250" cy="444014"/>
    <xdr:sp macro="" textlink="">
      <xdr:nvSpPr>
        <xdr:cNvPr id="3396" name="Text Box 15">
          <a:extLst>
            <a:ext uri="{FF2B5EF4-FFF2-40B4-BE49-F238E27FC236}">
              <a16:creationId xmlns:a16="http://schemas.microsoft.com/office/drawing/2014/main" id="{6EF25B30-34F5-4564-87FB-10AE35B680D6}"/>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397" name="Text Box 16">
          <a:extLst>
            <a:ext uri="{FF2B5EF4-FFF2-40B4-BE49-F238E27FC236}">
              <a16:creationId xmlns:a16="http://schemas.microsoft.com/office/drawing/2014/main" id="{407E9E03-9FA7-4AF8-9011-646D25CC6F3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398" name="Text Box 17">
          <a:extLst>
            <a:ext uri="{FF2B5EF4-FFF2-40B4-BE49-F238E27FC236}">
              <a16:creationId xmlns:a16="http://schemas.microsoft.com/office/drawing/2014/main" id="{0468B7AD-186A-47AC-AABE-3FDEBF0C322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399" name="Text Box 18">
          <a:extLst>
            <a:ext uri="{FF2B5EF4-FFF2-40B4-BE49-F238E27FC236}">
              <a16:creationId xmlns:a16="http://schemas.microsoft.com/office/drawing/2014/main" id="{42F975F5-129E-4B1D-A913-C37B3831DA2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400" name="Text Box 19">
          <a:extLst>
            <a:ext uri="{FF2B5EF4-FFF2-40B4-BE49-F238E27FC236}">
              <a16:creationId xmlns:a16="http://schemas.microsoft.com/office/drawing/2014/main" id="{CDAF2351-F18D-4CDF-9BAF-DFABF372219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68</xdr:row>
      <xdr:rowOff>504825</xdr:rowOff>
    </xdr:from>
    <xdr:ext cx="95250" cy="442269"/>
    <xdr:sp macro="" textlink="">
      <xdr:nvSpPr>
        <xdr:cNvPr id="3401" name="Text Box 15">
          <a:extLst>
            <a:ext uri="{FF2B5EF4-FFF2-40B4-BE49-F238E27FC236}">
              <a16:creationId xmlns:a16="http://schemas.microsoft.com/office/drawing/2014/main" id="{C27595B6-B394-4C14-87CD-62B149F5F527}"/>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402" name="Text Box 16">
          <a:extLst>
            <a:ext uri="{FF2B5EF4-FFF2-40B4-BE49-F238E27FC236}">
              <a16:creationId xmlns:a16="http://schemas.microsoft.com/office/drawing/2014/main" id="{6D3A68CC-047F-4D43-8F1C-193BE99714A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403" name="Text Box 17">
          <a:extLst>
            <a:ext uri="{FF2B5EF4-FFF2-40B4-BE49-F238E27FC236}">
              <a16:creationId xmlns:a16="http://schemas.microsoft.com/office/drawing/2014/main" id="{C47BBF1E-3D1C-4C61-B602-8BF8A2D6C96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404" name="Text Box 18">
          <a:extLst>
            <a:ext uri="{FF2B5EF4-FFF2-40B4-BE49-F238E27FC236}">
              <a16:creationId xmlns:a16="http://schemas.microsoft.com/office/drawing/2014/main" id="{04ADE527-B2B0-45CD-9FFE-811178886C3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405" name="Text Box 16">
          <a:extLst>
            <a:ext uri="{FF2B5EF4-FFF2-40B4-BE49-F238E27FC236}">
              <a16:creationId xmlns:a16="http://schemas.microsoft.com/office/drawing/2014/main" id="{C0C20AFE-E121-4F2E-A466-4B640796C61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406" name="Text Box 17">
          <a:extLst>
            <a:ext uri="{FF2B5EF4-FFF2-40B4-BE49-F238E27FC236}">
              <a16:creationId xmlns:a16="http://schemas.microsoft.com/office/drawing/2014/main" id="{DF0DDCD8-1D54-4D34-9B8D-6872B41044D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407" name="Text Box 18">
          <a:extLst>
            <a:ext uri="{FF2B5EF4-FFF2-40B4-BE49-F238E27FC236}">
              <a16:creationId xmlns:a16="http://schemas.microsoft.com/office/drawing/2014/main" id="{C5B0B69F-367C-4238-B834-0110104B7F3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408" name="Text Box 19">
          <a:extLst>
            <a:ext uri="{FF2B5EF4-FFF2-40B4-BE49-F238E27FC236}">
              <a16:creationId xmlns:a16="http://schemas.microsoft.com/office/drawing/2014/main" id="{9D809B5D-ADD8-4023-88DA-4F8F203B6A0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409" name="Text Box 16">
          <a:extLst>
            <a:ext uri="{FF2B5EF4-FFF2-40B4-BE49-F238E27FC236}">
              <a16:creationId xmlns:a16="http://schemas.microsoft.com/office/drawing/2014/main" id="{128A9731-C699-479B-B0E4-9F19897678F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410" name="Text Box 17">
          <a:extLst>
            <a:ext uri="{FF2B5EF4-FFF2-40B4-BE49-F238E27FC236}">
              <a16:creationId xmlns:a16="http://schemas.microsoft.com/office/drawing/2014/main" id="{29279729-E8CF-4480-9ABC-8861D801D4C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411" name="Text Box 18">
          <a:extLst>
            <a:ext uri="{FF2B5EF4-FFF2-40B4-BE49-F238E27FC236}">
              <a16:creationId xmlns:a16="http://schemas.microsoft.com/office/drawing/2014/main" id="{12D7164D-8041-4027-9F97-CED3B5AB70B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70</xdr:row>
      <xdr:rowOff>170392</xdr:rowOff>
    </xdr:from>
    <xdr:ext cx="95250" cy="213632"/>
    <xdr:sp macro="" textlink="">
      <xdr:nvSpPr>
        <xdr:cNvPr id="3412" name="Text Box 15">
          <a:extLst>
            <a:ext uri="{FF2B5EF4-FFF2-40B4-BE49-F238E27FC236}">
              <a16:creationId xmlns:a16="http://schemas.microsoft.com/office/drawing/2014/main" id="{96E9C103-4CDC-45C5-8EA5-F41A4612DE93}"/>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413" name="Text Box 16">
          <a:extLst>
            <a:ext uri="{FF2B5EF4-FFF2-40B4-BE49-F238E27FC236}">
              <a16:creationId xmlns:a16="http://schemas.microsoft.com/office/drawing/2014/main" id="{7BFC88E3-057D-48B8-B2BB-48635891EEF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414" name="Text Box 17">
          <a:extLst>
            <a:ext uri="{FF2B5EF4-FFF2-40B4-BE49-F238E27FC236}">
              <a16:creationId xmlns:a16="http://schemas.microsoft.com/office/drawing/2014/main" id="{A7886743-291F-43E1-81E4-BDA0C271D5A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415" name="Text Box 18">
          <a:extLst>
            <a:ext uri="{FF2B5EF4-FFF2-40B4-BE49-F238E27FC236}">
              <a16:creationId xmlns:a16="http://schemas.microsoft.com/office/drawing/2014/main" id="{E695A9C0-6423-4609-84D1-B202646DEF7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416" name="Text Box 19">
          <a:extLst>
            <a:ext uri="{FF2B5EF4-FFF2-40B4-BE49-F238E27FC236}">
              <a16:creationId xmlns:a16="http://schemas.microsoft.com/office/drawing/2014/main" id="{769259D1-9023-44B3-A195-C8036D6A615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417" name="Text Box 16">
          <a:extLst>
            <a:ext uri="{FF2B5EF4-FFF2-40B4-BE49-F238E27FC236}">
              <a16:creationId xmlns:a16="http://schemas.microsoft.com/office/drawing/2014/main" id="{ACA5CF44-89AD-4F07-9AF3-AA5B66186E8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418" name="Text Box 17">
          <a:extLst>
            <a:ext uri="{FF2B5EF4-FFF2-40B4-BE49-F238E27FC236}">
              <a16:creationId xmlns:a16="http://schemas.microsoft.com/office/drawing/2014/main" id="{2A285AEF-9582-45CB-B08D-2695EDAF83A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419" name="Text Box 18">
          <a:extLst>
            <a:ext uri="{FF2B5EF4-FFF2-40B4-BE49-F238E27FC236}">
              <a16:creationId xmlns:a16="http://schemas.microsoft.com/office/drawing/2014/main" id="{1061D399-FF14-4A73-BE7A-BE55D04FCEE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420" name="Text Box 19">
          <a:extLst>
            <a:ext uri="{FF2B5EF4-FFF2-40B4-BE49-F238E27FC236}">
              <a16:creationId xmlns:a16="http://schemas.microsoft.com/office/drawing/2014/main" id="{ABA9A910-3523-4F6D-9F98-DC863A69E7B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67</xdr:row>
      <xdr:rowOff>0</xdr:rowOff>
    </xdr:from>
    <xdr:ext cx="95250" cy="171450"/>
    <xdr:sp macro="" textlink="">
      <xdr:nvSpPr>
        <xdr:cNvPr id="3421" name="Text Box 16">
          <a:extLst>
            <a:ext uri="{FF2B5EF4-FFF2-40B4-BE49-F238E27FC236}">
              <a16:creationId xmlns:a16="http://schemas.microsoft.com/office/drawing/2014/main" id="{9060A40F-33FA-4B26-9917-85F898844560}"/>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67</xdr:row>
      <xdr:rowOff>0</xdr:rowOff>
    </xdr:from>
    <xdr:ext cx="95250" cy="171450"/>
    <xdr:sp macro="" textlink="">
      <xdr:nvSpPr>
        <xdr:cNvPr id="3422" name="Text Box 17">
          <a:extLst>
            <a:ext uri="{FF2B5EF4-FFF2-40B4-BE49-F238E27FC236}">
              <a16:creationId xmlns:a16="http://schemas.microsoft.com/office/drawing/2014/main" id="{F5E1A848-8593-4F64-8604-BB67AD532526}"/>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67</xdr:row>
      <xdr:rowOff>0</xdr:rowOff>
    </xdr:from>
    <xdr:ext cx="95250" cy="171450"/>
    <xdr:sp macro="" textlink="">
      <xdr:nvSpPr>
        <xdr:cNvPr id="3423" name="Text Box 18">
          <a:extLst>
            <a:ext uri="{FF2B5EF4-FFF2-40B4-BE49-F238E27FC236}">
              <a16:creationId xmlns:a16="http://schemas.microsoft.com/office/drawing/2014/main" id="{3063CD06-9CE9-4F2B-B552-5275B0311D83}"/>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67</xdr:row>
      <xdr:rowOff>0</xdr:rowOff>
    </xdr:from>
    <xdr:ext cx="95250" cy="171450"/>
    <xdr:sp macro="" textlink="">
      <xdr:nvSpPr>
        <xdr:cNvPr id="3424" name="Text Box 19">
          <a:extLst>
            <a:ext uri="{FF2B5EF4-FFF2-40B4-BE49-F238E27FC236}">
              <a16:creationId xmlns:a16="http://schemas.microsoft.com/office/drawing/2014/main" id="{30550FCF-B92C-4971-8759-9E135B980F8E}"/>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68</xdr:row>
      <xdr:rowOff>504825</xdr:rowOff>
    </xdr:from>
    <xdr:ext cx="95250" cy="444014"/>
    <xdr:sp macro="" textlink="">
      <xdr:nvSpPr>
        <xdr:cNvPr id="3425" name="Text Box 15">
          <a:extLst>
            <a:ext uri="{FF2B5EF4-FFF2-40B4-BE49-F238E27FC236}">
              <a16:creationId xmlns:a16="http://schemas.microsoft.com/office/drawing/2014/main" id="{6CD27184-7BF9-441B-8C5C-41A5EB7171F9}"/>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426" name="Text Box 16">
          <a:extLst>
            <a:ext uri="{FF2B5EF4-FFF2-40B4-BE49-F238E27FC236}">
              <a16:creationId xmlns:a16="http://schemas.microsoft.com/office/drawing/2014/main" id="{C2241986-04F8-4C68-BFCB-6446E05339A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427" name="Text Box 17">
          <a:extLst>
            <a:ext uri="{FF2B5EF4-FFF2-40B4-BE49-F238E27FC236}">
              <a16:creationId xmlns:a16="http://schemas.microsoft.com/office/drawing/2014/main" id="{39F24B71-E60A-4EC5-91EB-05EB6690284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428" name="Text Box 18">
          <a:extLst>
            <a:ext uri="{FF2B5EF4-FFF2-40B4-BE49-F238E27FC236}">
              <a16:creationId xmlns:a16="http://schemas.microsoft.com/office/drawing/2014/main" id="{CB071C6C-CA46-42E0-A800-B83DAF8373F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429" name="Text Box 19">
          <a:extLst>
            <a:ext uri="{FF2B5EF4-FFF2-40B4-BE49-F238E27FC236}">
              <a16:creationId xmlns:a16="http://schemas.microsoft.com/office/drawing/2014/main" id="{F2BF01F3-1B63-44EE-BE03-9028A72B315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430" name="Text Box 16">
          <a:extLst>
            <a:ext uri="{FF2B5EF4-FFF2-40B4-BE49-F238E27FC236}">
              <a16:creationId xmlns:a16="http://schemas.microsoft.com/office/drawing/2014/main" id="{E4EBF59F-B472-470C-991A-DDF94707C8A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431" name="Text Box 17">
          <a:extLst>
            <a:ext uri="{FF2B5EF4-FFF2-40B4-BE49-F238E27FC236}">
              <a16:creationId xmlns:a16="http://schemas.microsoft.com/office/drawing/2014/main" id="{2A1467FA-0A14-4EFA-9405-D134EBEDE37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70</xdr:row>
      <xdr:rowOff>15875</xdr:rowOff>
    </xdr:from>
    <xdr:ext cx="95250" cy="171450"/>
    <xdr:sp macro="" textlink="">
      <xdr:nvSpPr>
        <xdr:cNvPr id="3432" name="Text Box 18">
          <a:extLst>
            <a:ext uri="{FF2B5EF4-FFF2-40B4-BE49-F238E27FC236}">
              <a16:creationId xmlns:a16="http://schemas.microsoft.com/office/drawing/2014/main" id="{D0DE2252-3724-4077-86E8-6BB35F4279CF}"/>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433" name="Text Box 16">
          <a:extLst>
            <a:ext uri="{FF2B5EF4-FFF2-40B4-BE49-F238E27FC236}">
              <a16:creationId xmlns:a16="http://schemas.microsoft.com/office/drawing/2014/main" id="{05757F40-449B-49D3-9AC5-1275F25456F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434" name="Text Box 17">
          <a:extLst>
            <a:ext uri="{FF2B5EF4-FFF2-40B4-BE49-F238E27FC236}">
              <a16:creationId xmlns:a16="http://schemas.microsoft.com/office/drawing/2014/main" id="{046644CD-12EA-4F0A-B1BC-1945BF11B50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435" name="Text Box 18">
          <a:extLst>
            <a:ext uri="{FF2B5EF4-FFF2-40B4-BE49-F238E27FC236}">
              <a16:creationId xmlns:a16="http://schemas.microsoft.com/office/drawing/2014/main" id="{FAF02ABE-014B-4237-8198-DFFE62A1AB3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436" name="Text Box 19">
          <a:extLst>
            <a:ext uri="{FF2B5EF4-FFF2-40B4-BE49-F238E27FC236}">
              <a16:creationId xmlns:a16="http://schemas.microsoft.com/office/drawing/2014/main" id="{87DC3C45-C848-4FEE-B17E-C83B17E07D8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437" name="Text Box 16">
          <a:extLst>
            <a:ext uri="{FF2B5EF4-FFF2-40B4-BE49-F238E27FC236}">
              <a16:creationId xmlns:a16="http://schemas.microsoft.com/office/drawing/2014/main" id="{524850A9-E6C1-401E-AC07-F2C94B7F38D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70</xdr:row>
      <xdr:rowOff>170392</xdr:rowOff>
    </xdr:from>
    <xdr:ext cx="95250" cy="213632"/>
    <xdr:sp macro="" textlink="">
      <xdr:nvSpPr>
        <xdr:cNvPr id="3438" name="Text Box 15">
          <a:extLst>
            <a:ext uri="{FF2B5EF4-FFF2-40B4-BE49-F238E27FC236}">
              <a16:creationId xmlns:a16="http://schemas.microsoft.com/office/drawing/2014/main" id="{67C19194-FEF1-4FCB-8094-D88637FA3A4C}"/>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504825</xdr:rowOff>
    </xdr:from>
    <xdr:ext cx="95250" cy="448496"/>
    <xdr:sp macro="" textlink="">
      <xdr:nvSpPr>
        <xdr:cNvPr id="3439" name="Text Box 15">
          <a:extLst>
            <a:ext uri="{FF2B5EF4-FFF2-40B4-BE49-F238E27FC236}">
              <a16:creationId xmlns:a16="http://schemas.microsoft.com/office/drawing/2014/main" id="{88FC2D5C-CA40-4FB5-839E-23D6C6E383B4}"/>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504825</xdr:rowOff>
    </xdr:from>
    <xdr:ext cx="95250" cy="442269"/>
    <xdr:sp macro="" textlink="">
      <xdr:nvSpPr>
        <xdr:cNvPr id="3440" name="Text Box 15">
          <a:extLst>
            <a:ext uri="{FF2B5EF4-FFF2-40B4-BE49-F238E27FC236}">
              <a16:creationId xmlns:a16="http://schemas.microsoft.com/office/drawing/2014/main" id="{9F38FC54-2B33-46C1-96BA-A60EE85C144A}"/>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504825</xdr:rowOff>
    </xdr:from>
    <xdr:ext cx="95250" cy="442269"/>
    <xdr:sp macro="" textlink="">
      <xdr:nvSpPr>
        <xdr:cNvPr id="3441" name="Text Box 15">
          <a:extLst>
            <a:ext uri="{FF2B5EF4-FFF2-40B4-BE49-F238E27FC236}">
              <a16:creationId xmlns:a16="http://schemas.microsoft.com/office/drawing/2014/main" id="{E36DFBEE-9027-4EA6-A459-0D2C2DAE5397}"/>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504825</xdr:rowOff>
    </xdr:from>
    <xdr:ext cx="95250" cy="213632"/>
    <xdr:sp macro="" textlink="">
      <xdr:nvSpPr>
        <xdr:cNvPr id="3442" name="Text Box 15">
          <a:extLst>
            <a:ext uri="{FF2B5EF4-FFF2-40B4-BE49-F238E27FC236}">
              <a16:creationId xmlns:a16="http://schemas.microsoft.com/office/drawing/2014/main" id="{38911944-5153-469D-891B-F2B5C8F8AC22}"/>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504825</xdr:rowOff>
    </xdr:from>
    <xdr:ext cx="95250" cy="444331"/>
    <xdr:sp macro="" textlink="">
      <xdr:nvSpPr>
        <xdr:cNvPr id="3443" name="Text Box 15">
          <a:extLst>
            <a:ext uri="{FF2B5EF4-FFF2-40B4-BE49-F238E27FC236}">
              <a16:creationId xmlns:a16="http://schemas.microsoft.com/office/drawing/2014/main" id="{CF43A772-13FC-44C1-9D4D-27E1F1CFEF02}"/>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70</xdr:row>
      <xdr:rowOff>170392</xdr:rowOff>
    </xdr:from>
    <xdr:ext cx="95250" cy="213632"/>
    <xdr:sp macro="" textlink="">
      <xdr:nvSpPr>
        <xdr:cNvPr id="3444" name="Text Box 15">
          <a:extLst>
            <a:ext uri="{FF2B5EF4-FFF2-40B4-BE49-F238E27FC236}">
              <a16:creationId xmlns:a16="http://schemas.microsoft.com/office/drawing/2014/main" id="{DED00172-8BB7-422A-A88A-17B3A6EEA1EE}"/>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45" name="Text Box 16">
          <a:extLst>
            <a:ext uri="{FF2B5EF4-FFF2-40B4-BE49-F238E27FC236}">
              <a16:creationId xmlns:a16="http://schemas.microsoft.com/office/drawing/2014/main" id="{1D6F23D4-7D0D-4732-842D-B9C388A891E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46" name="Text Box 17">
          <a:extLst>
            <a:ext uri="{FF2B5EF4-FFF2-40B4-BE49-F238E27FC236}">
              <a16:creationId xmlns:a16="http://schemas.microsoft.com/office/drawing/2014/main" id="{0B813F88-ADD8-4D8D-8588-CD5B8B6A377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47" name="Text Box 18">
          <a:extLst>
            <a:ext uri="{FF2B5EF4-FFF2-40B4-BE49-F238E27FC236}">
              <a16:creationId xmlns:a16="http://schemas.microsoft.com/office/drawing/2014/main" id="{D0560CCB-D866-4364-82CC-24CC4B7FEE0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48" name="Text Box 19">
          <a:extLst>
            <a:ext uri="{FF2B5EF4-FFF2-40B4-BE49-F238E27FC236}">
              <a16:creationId xmlns:a16="http://schemas.microsoft.com/office/drawing/2014/main" id="{03CAC0D2-02B0-4383-8A82-D210F670434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449" name="Text Box 16">
          <a:extLst>
            <a:ext uri="{FF2B5EF4-FFF2-40B4-BE49-F238E27FC236}">
              <a16:creationId xmlns:a16="http://schemas.microsoft.com/office/drawing/2014/main" id="{D582966C-C179-41D3-A464-78A53713B00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450" name="Text Box 17">
          <a:extLst>
            <a:ext uri="{FF2B5EF4-FFF2-40B4-BE49-F238E27FC236}">
              <a16:creationId xmlns:a16="http://schemas.microsoft.com/office/drawing/2014/main" id="{4B7A97F1-1BF8-4952-8154-5BDB8B3290C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451" name="Text Box 18">
          <a:extLst>
            <a:ext uri="{FF2B5EF4-FFF2-40B4-BE49-F238E27FC236}">
              <a16:creationId xmlns:a16="http://schemas.microsoft.com/office/drawing/2014/main" id="{95937F90-2118-4B15-8B82-E9E2CE386B9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452" name="Text Box 19">
          <a:extLst>
            <a:ext uri="{FF2B5EF4-FFF2-40B4-BE49-F238E27FC236}">
              <a16:creationId xmlns:a16="http://schemas.microsoft.com/office/drawing/2014/main" id="{7579E5D9-CB59-42B1-A342-483A91D0355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0</xdr:rowOff>
    </xdr:from>
    <xdr:ext cx="95250" cy="171450"/>
    <xdr:sp macro="" textlink="">
      <xdr:nvSpPr>
        <xdr:cNvPr id="3453" name="Text Box 16">
          <a:extLst>
            <a:ext uri="{FF2B5EF4-FFF2-40B4-BE49-F238E27FC236}">
              <a16:creationId xmlns:a16="http://schemas.microsoft.com/office/drawing/2014/main" id="{43FBF801-CED9-45AB-A139-0EDAD39005D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0</xdr:rowOff>
    </xdr:from>
    <xdr:ext cx="95250" cy="171450"/>
    <xdr:sp macro="" textlink="">
      <xdr:nvSpPr>
        <xdr:cNvPr id="3454" name="Text Box 17">
          <a:extLst>
            <a:ext uri="{FF2B5EF4-FFF2-40B4-BE49-F238E27FC236}">
              <a16:creationId xmlns:a16="http://schemas.microsoft.com/office/drawing/2014/main" id="{90E385A0-8ACF-4FAB-9195-67DF709C8B4C}"/>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0</xdr:rowOff>
    </xdr:from>
    <xdr:ext cx="95250" cy="171450"/>
    <xdr:sp macro="" textlink="">
      <xdr:nvSpPr>
        <xdr:cNvPr id="3455" name="Text Box 18">
          <a:extLst>
            <a:ext uri="{FF2B5EF4-FFF2-40B4-BE49-F238E27FC236}">
              <a16:creationId xmlns:a16="http://schemas.microsoft.com/office/drawing/2014/main" id="{A7CCD38D-BCDD-406D-91C3-B0DDA1B0F369}"/>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0</xdr:rowOff>
    </xdr:from>
    <xdr:ext cx="95250" cy="171450"/>
    <xdr:sp macro="" textlink="">
      <xdr:nvSpPr>
        <xdr:cNvPr id="3456" name="Text Box 19">
          <a:extLst>
            <a:ext uri="{FF2B5EF4-FFF2-40B4-BE49-F238E27FC236}">
              <a16:creationId xmlns:a16="http://schemas.microsoft.com/office/drawing/2014/main" id="{DC5EA98F-74AD-4255-A90E-59424CDE9D5E}"/>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72</xdr:row>
      <xdr:rowOff>504825</xdr:rowOff>
    </xdr:from>
    <xdr:ext cx="95250" cy="444014"/>
    <xdr:sp macro="" textlink="">
      <xdr:nvSpPr>
        <xdr:cNvPr id="3457" name="Text Box 15">
          <a:extLst>
            <a:ext uri="{FF2B5EF4-FFF2-40B4-BE49-F238E27FC236}">
              <a16:creationId xmlns:a16="http://schemas.microsoft.com/office/drawing/2014/main" id="{D534DC20-A84F-4E83-9ED2-FE5C54AE4360}"/>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58" name="Text Box 16">
          <a:extLst>
            <a:ext uri="{FF2B5EF4-FFF2-40B4-BE49-F238E27FC236}">
              <a16:creationId xmlns:a16="http://schemas.microsoft.com/office/drawing/2014/main" id="{3FF6E0F6-B96A-4E67-97BC-3ABE5D34286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59" name="Text Box 17">
          <a:extLst>
            <a:ext uri="{FF2B5EF4-FFF2-40B4-BE49-F238E27FC236}">
              <a16:creationId xmlns:a16="http://schemas.microsoft.com/office/drawing/2014/main" id="{D40F5951-BF7D-4636-AF3D-C2433C84CF5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60" name="Text Box 18">
          <a:extLst>
            <a:ext uri="{FF2B5EF4-FFF2-40B4-BE49-F238E27FC236}">
              <a16:creationId xmlns:a16="http://schemas.microsoft.com/office/drawing/2014/main" id="{45ED6B3D-916E-411D-A7C9-8ADE6ED4FE4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61" name="Text Box 19">
          <a:extLst>
            <a:ext uri="{FF2B5EF4-FFF2-40B4-BE49-F238E27FC236}">
              <a16:creationId xmlns:a16="http://schemas.microsoft.com/office/drawing/2014/main" id="{826A175A-6534-4DF8-83A2-F8CF8D90164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462" name="Text Box 16">
          <a:extLst>
            <a:ext uri="{FF2B5EF4-FFF2-40B4-BE49-F238E27FC236}">
              <a16:creationId xmlns:a16="http://schemas.microsoft.com/office/drawing/2014/main" id="{8EFEB538-333D-40EA-ACC7-EF07FF31701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463" name="Text Box 17">
          <a:extLst>
            <a:ext uri="{FF2B5EF4-FFF2-40B4-BE49-F238E27FC236}">
              <a16:creationId xmlns:a16="http://schemas.microsoft.com/office/drawing/2014/main" id="{DF6342C1-AFE0-4061-98A0-C53370247BB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464" name="Text Box 18">
          <a:extLst>
            <a:ext uri="{FF2B5EF4-FFF2-40B4-BE49-F238E27FC236}">
              <a16:creationId xmlns:a16="http://schemas.microsoft.com/office/drawing/2014/main" id="{F5EC57B1-9BD5-4E81-8746-4807533C652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465" name="Text Box 16">
          <a:extLst>
            <a:ext uri="{FF2B5EF4-FFF2-40B4-BE49-F238E27FC236}">
              <a16:creationId xmlns:a16="http://schemas.microsoft.com/office/drawing/2014/main" id="{71559600-D0F6-48E5-BD27-D485CCCC30A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466" name="Text Box 17">
          <a:extLst>
            <a:ext uri="{FF2B5EF4-FFF2-40B4-BE49-F238E27FC236}">
              <a16:creationId xmlns:a16="http://schemas.microsoft.com/office/drawing/2014/main" id="{CEA30ABC-0C7B-4988-9BD7-ACCBC2215D5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467" name="Text Box 18">
          <a:extLst>
            <a:ext uri="{FF2B5EF4-FFF2-40B4-BE49-F238E27FC236}">
              <a16:creationId xmlns:a16="http://schemas.microsoft.com/office/drawing/2014/main" id="{6ECC2CB4-9513-4AC8-9DED-6FC2CFC188D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468" name="Text Box 19">
          <a:extLst>
            <a:ext uri="{FF2B5EF4-FFF2-40B4-BE49-F238E27FC236}">
              <a16:creationId xmlns:a16="http://schemas.microsoft.com/office/drawing/2014/main" id="{82C7D6F3-CFEC-4510-A62B-86EAA115CB4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469" name="Text Box 16">
          <a:extLst>
            <a:ext uri="{FF2B5EF4-FFF2-40B4-BE49-F238E27FC236}">
              <a16:creationId xmlns:a16="http://schemas.microsoft.com/office/drawing/2014/main" id="{928DFAFB-4AAD-41CA-97E5-2D3B39A1983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470" name="Text Box 17">
          <a:extLst>
            <a:ext uri="{FF2B5EF4-FFF2-40B4-BE49-F238E27FC236}">
              <a16:creationId xmlns:a16="http://schemas.microsoft.com/office/drawing/2014/main" id="{FA5975CF-288B-41EB-84B6-BF4A5BC4C46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471" name="Text Box 18">
          <a:extLst>
            <a:ext uri="{FF2B5EF4-FFF2-40B4-BE49-F238E27FC236}">
              <a16:creationId xmlns:a16="http://schemas.microsoft.com/office/drawing/2014/main" id="{E6A1398F-79EA-4857-8CDA-5FC9F00705D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472" name="Text Box 19">
          <a:extLst>
            <a:ext uri="{FF2B5EF4-FFF2-40B4-BE49-F238E27FC236}">
              <a16:creationId xmlns:a16="http://schemas.microsoft.com/office/drawing/2014/main" id="{17AED765-F16E-417A-A871-8CF066D82E2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504825</xdr:rowOff>
    </xdr:from>
    <xdr:ext cx="95250" cy="456743"/>
    <xdr:sp macro="" textlink="">
      <xdr:nvSpPr>
        <xdr:cNvPr id="3473" name="Text Box 15">
          <a:extLst>
            <a:ext uri="{FF2B5EF4-FFF2-40B4-BE49-F238E27FC236}">
              <a16:creationId xmlns:a16="http://schemas.microsoft.com/office/drawing/2014/main" id="{1E18A6CE-7374-4725-B80A-5A31020EF2E5}"/>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504825</xdr:rowOff>
    </xdr:from>
    <xdr:ext cx="95250" cy="442269"/>
    <xdr:sp macro="" textlink="">
      <xdr:nvSpPr>
        <xdr:cNvPr id="3474" name="Text Box 15">
          <a:extLst>
            <a:ext uri="{FF2B5EF4-FFF2-40B4-BE49-F238E27FC236}">
              <a16:creationId xmlns:a16="http://schemas.microsoft.com/office/drawing/2014/main" id="{39A8F5AE-BD3B-4D25-BA9B-D047BCB33E92}"/>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504825</xdr:rowOff>
    </xdr:from>
    <xdr:ext cx="95250" cy="442269"/>
    <xdr:sp macro="" textlink="">
      <xdr:nvSpPr>
        <xdr:cNvPr id="3475" name="Text Box 15">
          <a:extLst>
            <a:ext uri="{FF2B5EF4-FFF2-40B4-BE49-F238E27FC236}">
              <a16:creationId xmlns:a16="http://schemas.microsoft.com/office/drawing/2014/main" id="{7AF3F768-B1F7-4BAA-8917-EE9DB9FAC848}"/>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504825</xdr:rowOff>
    </xdr:from>
    <xdr:ext cx="95250" cy="213632"/>
    <xdr:sp macro="" textlink="">
      <xdr:nvSpPr>
        <xdr:cNvPr id="3476" name="Text Box 15">
          <a:extLst>
            <a:ext uri="{FF2B5EF4-FFF2-40B4-BE49-F238E27FC236}">
              <a16:creationId xmlns:a16="http://schemas.microsoft.com/office/drawing/2014/main" id="{14F9BBDA-CA4E-4F57-97B3-D94541F538F7}"/>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504825</xdr:rowOff>
    </xdr:from>
    <xdr:ext cx="95250" cy="444331"/>
    <xdr:sp macro="" textlink="">
      <xdr:nvSpPr>
        <xdr:cNvPr id="3477" name="Text Box 15">
          <a:extLst>
            <a:ext uri="{FF2B5EF4-FFF2-40B4-BE49-F238E27FC236}">
              <a16:creationId xmlns:a16="http://schemas.microsoft.com/office/drawing/2014/main" id="{A821761A-3DBD-4176-B45D-139D1346ADED}"/>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504825</xdr:rowOff>
    </xdr:from>
    <xdr:ext cx="95250" cy="213632"/>
    <xdr:sp macro="" textlink="">
      <xdr:nvSpPr>
        <xdr:cNvPr id="3478" name="Text Box 15">
          <a:extLst>
            <a:ext uri="{FF2B5EF4-FFF2-40B4-BE49-F238E27FC236}">
              <a16:creationId xmlns:a16="http://schemas.microsoft.com/office/drawing/2014/main" id="{AA67A495-6E89-44F2-A1AA-AE52CE98E143}"/>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79" name="Text Box 16">
          <a:extLst>
            <a:ext uri="{FF2B5EF4-FFF2-40B4-BE49-F238E27FC236}">
              <a16:creationId xmlns:a16="http://schemas.microsoft.com/office/drawing/2014/main" id="{FF05D6EA-D5D8-46A4-8677-733AB76C65F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80" name="Text Box 17">
          <a:extLst>
            <a:ext uri="{FF2B5EF4-FFF2-40B4-BE49-F238E27FC236}">
              <a16:creationId xmlns:a16="http://schemas.microsoft.com/office/drawing/2014/main" id="{01D650FD-3668-4763-AED0-39DC43A5FF2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81" name="Text Box 18">
          <a:extLst>
            <a:ext uri="{FF2B5EF4-FFF2-40B4-BE49-F238E27FC236}">
              <a16:creationId xmlns:a16="http://schemas.microsoft.com/office/drawing/2014/main" id="{DF53440A-481B-4877-9690-16EF57ABEE6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82" name="Text Box 19">
          <a:extLst>
            <a:ext uri="{FF2B5EF4-FFF2-40B4-BE49-F238E27FC236}">
              <a16:creationId xmlns:a16="http://schemas.microsoft.com/office/drawing/2014/main" id="{BD32853B-8E01-4B20-AE29-1D1CCE08760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483" name="Text Box 16">
          <a:extLst>
            <a:ext uri="{FF2B5EF4-FFF2-40B4-BE49-F238E27FC236}">
              <a16:creationId xmlns:a16="http://schemas.microsoft.com/office/drawing/2014/main" id="{EB0BFF3E-44E8-4489-919E-B1F31381FCB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484" name="Text Box 17">
          <a:extLst>
            <a:ext uri="{FF2B5EF4-FFF2-40B4-BE49-F238E27FC236}">
              <a16:creationId xmlns:a16="http://schemas.microsoft.com/office/drawing/2014/main" id="{80409B40-DF64-4183-8112-2FD31B2B64E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485" name="Text Box 18">
          <a:extLst>
            <a:ext uri="{FF2B5EF4-FFF2-40B4-BE49-F238E27FC236}">
              <a16:creationId xmlns:a16="http://schemas.microsoft.com/office/drawing/2014/main" id="{A5059A89-A73D-4985-B411-D2D89D7DBB6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486" name="Text Box 19">
          <a:extLst>
            <a:ext uri="{FF2B5EF4-FFF2-40B4-BE49-F238E27FC236}">
              <a16:creationId xmlns:a16="http://schemas.microsoft.com/office/drawing/2014/main" id="{C84F7C2A-3C35-43A6-9DCA-87F76194C3C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0</xdr:rowOff>
    </xdr:from>
    <xdr:ext cx="95250" cy="171450"/>
    <xdr:sp macro="" textlink="">
      <xdr:nvSpPr>
        <xdr:cNvPr id="3487" name="Text Box 16">
          <a:extLst>
            <a:ext uri="{FF2B5EF4-FFF2-40B4-BE49-F238E27FC236}">
              <a16:creationId xmlns:a16="http://schemas.microsoft.com/office/drawing/2014/main" id="{3218BBD9-68A0-47AE-9082-262B6B1FBB62}"/>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0</xdr:rowOff>
    </xdr:from>
    <xdr:ext cx="95250" cy="171450"/>
    <xdr:sp macro="" textlink="">
      <xdr:nvSpPr>
        <xdr:cNvPr id="3488" name="Text Box 17">
          <a:extLst>
            <a:ext uri="{FF2B5EF4-FFF2-40B4-BE49-F238E27FC236}">
              <a16:creationId xmlns:a16="http://schemas.microsoft.com/office/drawing/2014/main" id="{8B03E393-CA18-4E8A-867B-3770DD52A824}"/>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0</xdr:rowOff>
    </xdr:from>
    <xdr:ext cx="95250" cy="171450"/>
    <xdr:sp macro="" textlink="">
      <xdr:nvSpPr>
        <xdr:cNvPr id="3489" name="Text Box 18">
          <a:extLst>
            <a:ext uri="{FF2B5EF4-FFF2-40B4-BE49-F238E27FC236}">
              <a16:creationId xmlns:a16="http://schemas.microsoft.com/office/drawing/2014/main" id="{9EE39115-B22F-4F7F-B18F-7833FC2339FF}"/>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0</xdr:rowOff>
    </xdr:from>
    <xdr:ext cx="95250" cy="171450"/>
    <xdr:sp macro="" textlink="">
      <xdr:nvSpPr>
        <xdr:cNvPr id="3490" name="Text Box 19">
          <a:extLst>
            <a:ext uri="{FF2B5EF4-FFF2-40B4-BE49-F238E27FC236}">
              <a16:creationId xmlns:a16="http://schemas.microsoft.com/office/drawing/2014/main" id="{65F314B2-FEA0-45E2-A8B3-FB13932204E3}"/>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72</xdr:row>
      <xdr:rowOff>504825</xdr:rowOff>
    </xdr:from>
    <xdr:ext cx="95250" cy="444014"/>
    <xdr:sp macro="" textlink="">
      <xdr:nvSpPr>
        <xdr:cNvPr id="3491" name="Text Box 15">
          <a:extLst>
            <a:ext uri="{FF2B5EF4-FFF2-40B4-BE49-F238E27FC236}">
              <a16:creationId xmlns:a16="http://schemas.microsoft.com/office/drawing/2014/main" id="{03535CF5-71D7-4F64-A389-8A168438564C}"/>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92" name="Text Box 16">
          <a:extLst>
            <a:ext uri="{FF2B5EF4-FFF2-40B4-BE49-F238E27FC236}">
              <a16:creationId xmlns:a16="http://schemas.microsoft.com/office/drawing/2014/main" id="{CF4E6E19-82F7-4A3D-81F5-74780F6E98D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93" name="Text Box 17">
          <a:extLst>
            <a:ext uri="{FF2B5EF4-FFF2-40B4-BE49-F238E27FC236}">
              <a16:creationId xmlns:a16="http://schemas.microsoft.com/office/drawing/2014/main" id="{849D65F0-37C8-442C-B8C3-D63AC39418D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94" name="Text Box 18">
          <a:extLst>
            <a:ext uri="{FF2B5EF4-FFF2-40B4-BE49-F238E27FC236}">
              <a16:creationId xmlns:a16="http://schemas.microsoft.com/office/drawing/2014/main" id="{5338A537-E8E5-415B-B3A8-A7BA0AF4E2C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95" name="Text Box 19">
          <a:extLst>
            <a:ext uri="{FF2B5EF4-FFF2-40B4-BE49-F238E27FC236}">
              <a16:creationId xmlns:a16="http://schemas.microsoft.com/office/drawing/2014/main" id="{D75910B4-70D2-4579-811E-431179A2A24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72</xdr:row>
      <xdr:rowOff>504825</xdr:rowOff>
    </xdr:from>
    <xdr:ext cx="95250" cy="442269"/>
    <xdr:sp macro="" textlink="">
      <xdr:nvSpPr>
        <xdr:cNvPr id="3496" name="Text Box 15">
          <a:extLst>
            <a:ext uri="{FF2B5EF4-FFF2-40B4-BE49-F238E27FC236}">
              <a16:creationId xmlns:a16="http://schemas.microsoft.com/office/drawing/2014/main" id="{94A4F4C0-F845-4B85-9B1A-4C79C5897637}"/>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497" name="Text Box 16">
          <a:extLst>
            <a:ext uri="{FF2B5EF4-FFF2-40B4-BE49-F238E27FC236}">
              <a16:creationId xmlns:a16="http://schemas.microsoft.com/office/drawing/2014/main" id="{33B17043-C666-4920-9867-58D609BC750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498" name="Text Box 17">
          <a:extLst>
            <a:ext uri="{FF2B5EF4-FFF2-40B4-BE49-F238E27FC236}">
              <a16:creationId xmlns:a16="http://schemas.microsoft.com/office/drawing/2014/main" id="{859D39A2-93E8-494C-BA7A-669B641932B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499" name="Text Box 18">
          <a:extLst>
            <a:ext uri="{FF2B5EF4-FFF2-40B4-BE49-F238E27FC236}">
              <a16:creationId xmlns:a16="http://schemas.microsoft.com/office/drawing/2014/main" id="{387D0C9E-B68E-4675-B63D-A1546DD833B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500" name="Text Box 16">
          <a:extLst>
            <a:ext uri="{FF2B5EF4-FFF2-40B4-BE49-F238E27FC236}">
              <a16:creationId xmlns:a16="http://schemas.microsoft.com/office/drawing/2014/main" id="{D7312B59-B338-48C4-BC79-AE1D009975C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501" name="Text Box 17">
          <a:extLst>
            <a:ext uri="{FF2B5EF4-FFF2-40B4-BE49-F238E27FC236}">
              <a16:creationId xmlns:a16="http://schemas.microsoft.com/office/drawing/2014/main" id="{97398EF4-B377-4256-BA5D-2FE675013C0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502" name="Text Box 18">
          <a:extLst>
            <a:ext uri="{FF2B5EF4-FFF2-40B4-BE49-F238E27FC236}">
              <a16:creationId xmlns:a16="http://schemas.microsoft.com/office/drawing/2014/main" id="{111F2F0F-249F-4BDF-A2E6-2B31767AE82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503" name="Text Box 19">
          <a:extLst>
            <a:ext uri="{FF2B5EF4-FFF2-40B4-BE49-F238E27FC236}">
              <a16:creationId xmlns:a16="http://schemas.microsoft.com/office/drawing/2014/main" id="{33BCCD84-CA69-49E9-AB80-9993BA34122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504" name="Text Box 16">
          <a:extLst>
            <a:ext uri="{FF2B5EF4-FFF2-40B4-BE49-F238E27FC236}">
              <a16:creationId xmlns:a16="http://schemas.microsoft.com/office/drawing/2014/main" id="{B6474333-656C-4265-BEB5-4E6EA5C1A48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505" name="Text Box 17">
          <a:extLst>
            <a:ext uri="{FF2B5EF4-FFF2-40B4-BE49-F238E27FC236}">
              <a16:creationId xmlns:a16="http://schemas.microsoft.com/office/drawing/2014/main" id="{F784EEEF-AA3A-43CA-8F03-C59C633A7BD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506" name="Text Box 18">
          <a:extLst>
            <a:ext uri="{FF2B5EF4-FFF2-40B4-BE49-F238E27FC236}">
              <a16:creationId xmlns:a16="http://schemas.microsoft.com/office/drawing/2014/main" id="{1452E8EA-1073-424B-B79E-773F70C48B1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74</xdr:row>
      <xdr:rowOff>170392</xdr:rowOff>
    </xdr:from>
    <xdr:ext cx="95250" cy="213632"/>
    <xdr:sp macro="" textlink="">
      <xdr:nvSpPr>
        <xdr:cNvPr id="3507" name="Text Box 15">
          <a:extLst>
            <a:ext uri="{FF2B5EF4-FFF2-40B4-BE49-F238E27FC236}">
              <a16:creationId xmlns:a16="http://schemas.microsoft.com/office/drawing/2014/main" id="{5A4E50E8-6754-4D53-87B1-627CC8313A0F}"/>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508" name="Text Box 16">
          <a:extLst>
            <a:ext uri="{FF2B5EF4-FFF2-40B4-BE49-F238E27FC236}">
              <a16:creationId xmlns:a16="http://schemas.microsoft.com/office/drawing/2014/main" id="{9C31135C-2FCD-45AF-8375-5C877EADF27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509" name="Text Box 17">
          <a:extLst>
            <a:ext uri="{FF2B5EF4-FFF2-40B4-BE49-F238E27FC236}">
              <a16:creationId xmlns:a16="http://schemas.microsoft.com/office/drawing/2014/main" id="{1F0DC806-B578-4F5C-BFF5-F81A287C0BB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510" name="Text Box 18">
          <a:extLst>
            <a:ext uri="{FF2B5EF4-FFF2-40B4-BE49-F238E27FC236}">
              <a16:creationId xmlns:a16="http://schemas.microsoft.com/office/drawing/2014/main" id="{D2AD408F-EFA8-4E95-A5E4-C6F7B40AD9C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511" name="Text Box 19">
          <a:extLst>
            <a:ext uri="{FF2B5EF4-FFF2-40B4-BE49-F238E27FC236}">
              <a16:creationId xmlns:a16="http://schemas.microsoft.com/office/drawing/2014/main" id="{56D4B69F-D83B-481A-8845-C5413A94C1B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512" name="Text Box 16">
          <a:extLst>
            <a:ext uri="{FF2B5EF4-FFF2-40B4-BE49-F238E27FC236}">
              <a16:creationId xmlns:a16="http://schemas.microsoft.com/office/drawing/2014/main" id="{47424BC7-4BDB-496E-8838-EB3F100ACB9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513" name="Text Box 17">
          <a:extLst>
            <a:ext uri="{FF2B5EF4-FFF2-40B4-BE49-F238E27FC236}">
              <a16:creationId xmlns:a16="http://schemas.microsoft.com/office/drawing/2014/main" id="{5183A405-4361-4700-832D-6F9D92FC47E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514" name="Text Box 18">
          <a:extLst>
            <a:ext uri="{FF2B5EF4-FFF2-40B4-BE49-F238E27FC236}">
              <a16:creationId xmlns:a16="http://schemas.microsoft.com/office/drawing/2014/main" id="{CB2D8325-4345-496E-856E-97137D0F98E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515" name="Text Box 19">
          <a:extLst>
            <a:ext uri="{FF2B5EF4-FFF2-40B4-BE49-F238E27FC236}">
              <a16:creationId xmlns:a16="http://schemas.microsoft.com/office/drawing/2014/main" id="{485B629D-50BD-4D76-84F3-436678A422D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71</xdr:row>
      <xdr:rowOff>0</xdr:rowOff>
    </xdr:from>
    <xdr:ext cx="95250" cy="171450"/>
    <xdr:sp macro="" textlink="">
      <xdr:nvSpPr>
        <xdr:cNvPr id="3516" name="Text Box 16">
          <a:extLst>
            <a:ext uri="{FF2B5EF4-FFF2-40B4-BE49-F238E27FC236}">
              <a16:creationId xmlns:a16="http://schemas.microsoft.com/office/drawing/2014/main" id="{FA5FB285-E00B-4528-B469-DD482F6DFFC4}"/>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71</xdr:row>
      <xdr:rowOff>0</xdr:rowOff>
    </xdr:from>
    <xdr:ext cx="95250" cy="171450"/>
    <xdr:sp macro="" textlink="">
      <xdr:nvSpPr>
        <xdr:cNvPr id="3517" name="Text Box 17">
          <a:extLst>
            <a:ext uri="{FF2B5EF4-FFF2-40B4-BE49-F238E27FC236}">
              <a16:creationId xmlns:a16="http://schemas.microsoft.com/office/drawing/2014/main" id="{27BB098B-0232-4630-BBF5-1DE88961DBC3}"/>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71</xdr:row>
      <xdr:rowOff>0</xdr:rowOff>
    </xdr:from>
    <xdr:ext cx="95250" cy="171450"/>
    <xdr:sp macro="" textlink="">
      <xdr:nvSpPr>
        <xdr:cNvPr id="3518" name="Text Box 18">
          <a:extLst>
            <a:ext uri="{FF2B5EF4-FFF2-40B4-BE49-F238E27FC236}">
              <a16:creationId xmlns:a16="http://schemas.microsoft.com/office/drawing/2014/main" id="{5FA71DA2-88B8-4633-8C2B-AA90BDBAF7E8}"/>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71</xdr:row>
      <xdr:rowOff>0</xdr:rowOff>
    </xdr:from>
    <xdr:ext cx="95250" cy="171450"/>
    <xdr:sp macro="" textlink="">
      <xdr:nvSpPr>
        <xdr:cNvPr id="3519" name="Text Box 19">
          <a:extLst>
            <a:ext uri="{FF2B5EF4-FFF2-40B4-BE49-F238E27FC236}">
              <a16:creationId xmlns:a16="http://schemas.microsoft.com/office/drawing/2014/main" id="{096B66F4-FCF3-4CF6-BED2-C249670B11F7}"/>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72</xdr:row>
      <xdr:rowOff>504825</xdr:rowOff>
    </xdr:from>
    <xdr:ext cx="95250" cy="444014"/>
    <xdr:sp macro="" textlink="">
      <xdr:nvSpPr>
        <xdr:cNvPr id="3520" name="Text Box 15">
          <a:extLst>
            <a:ext uri="{FF2B5EF4-FFF2-40B4-BE49-F238E27FC236}">
              <a16:creationId xmlns:a16="http://schemas.microsoft.com/office/drawing/2014/main" id="{EB5FD8FA-6CD0-47F5-ABC4-505F25BA4D45}"/>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521" name="Text Box 16">
          <a:extLst>
            <a:ext uri="{FF2B5EF4-FFF2-40B4-BE49-F238E27FC236}">
              <a16:creationId xmlns:a16="http://schemas.microsoft.com/office/drawing/2014/main" id="{AAEC8F1A-6BB3-414B-984F-7FF8D284716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522" name="Text Box 17">
          <a:extLst>
            <a:ext uri="{FF2B5EF4-FFF2-40B4-BE49-F238E27FC236}">
              <a16:creationId xmlns:a16="http://schemas.microsoft.com/office/drawing/2014/main" id="{49E8CE86-0B1E-4682-BE56-8B8ACCF3E8F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523" name="Text Box 18">
          <a:extLst>
            <a:ext uri="{FF2B5EF4-FFF2-40B4-BE49-F238E27FC236}">
              <a16:creationId xmlns:a16="http://schemas.microsoft.com/office/drawing/2014/main" id="{E7BE3FAD-4345-4765-8E4C-390EF39A507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524" name="Text Box 19">
          <a:extLst>
            <a:ext uri="{FF2B5EF4-FFF2-40B4-BE49-F238E27FC236}">
              <a16:creationId xmlns:a16="http://schemas.microsoft.com/office/drawing/2014/main" id="{A5D89C34-11F7-4D41-BEAA-AD2068FDD1A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525" name="Text Box 16">
          <a:extLst>
            <a:ext uri="{FF2B5EF4-FFF2-40B4-BE49-F238E27FC236}">
              <a16:creationId xmlns:a16="http://schemas.microsoft.com/office/drawing/2014/main" id="{FC9102DC-6DF5-4108-BA24-274FDD0C19F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526" name="Text Box 17">
          <a:extLst>
            <a:ext uri="{FF2B5EF4-FFF2-40B4-BE49-F238E27FC236}">
              <a16:creationId xmlns:a16="http://schemas.microsoft.com/office/drawing/2014/main" id="{7BA6CBC5-BAD1-4062-AC91-7C128A564C1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74</xdr:row>
      <xdr:rowOff>15875</xdr:rowOff>
    </xdr:from>
    <xdr:ext cx="95250" cy="171450"/>
    <xdr:sp macro="" textlink="">
      <xdr:nvSpPr>
        <xdr:cNvPr id="3527" name="Text Box 18">
          <a:extLst>
            <a:ext uri="{FF2B5EF4-FFF2-40B4-BE49-F238E27FC236}">
              <a16:creationId xmlns:a16="http://schemas.microsoft.com/office/drawing/2014/main" id="{CE064FA3-35CD-485A-8662-109EE0496321}"/>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528" name="Text Box 16">
          <a:extLst>
            <a:ext uri="{FF2B5EF4-FFF2-40B4-BE49-F238E27FC236}">
              <a16:creationId xmlns:a16="http://schemas.microsoft.com/office/drawing/2014/main" id="{12C7920E-5CAF-40F1-87FA-4A7C17891DF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529" name="Text Box 17">
          <a:extLst>
            <a:ext uri="{FF2B5EF4-FFF2-40B4-BE49-F238E27FC236}">
              <a16:creationId xmlns:a16="http://schemas.microsoft.com/office/drawing/2014/main" id="{03F74F72-FB4C-44DF-9F3B-26B32475480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530" name="Text Box 18">
          <a:extLst>
            <a:ext uri="{FF2B5EF4-FFF2-40B4-BE49-F238E27FC236}">
              <a16:creationId xmlns:a16="http://schemas.microsoft.com/office/drawing/2014/main" id="{04CEDFAE-62E1-4B77-B27D-65DBE870F0F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531" name="Text Box 19">
          <a:extLst>
            <a:ext uri="{FF2B5EF4-FFF2-40B4-BE49-F238E27FC236}">
              <a16:creationId xmlns:a16="http://schemas.microsoft.com/office/drawing/2014/main" id="{FC2EDA87-9566-4263-BA66-C9AB95F3458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532" name="Text Box 16">
          <a:extLst>
            <a:ext uri="{FF2B5EF4-FFF2-40B4-BE49-F238E27FC236}">
              <a16:creationId xmlns:a16="http://schemas.microsoft.com/office/drawing/2014/main" id="{613972F3-EF88-478D-A0CC-3EED7C15C7B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74</xdr:row>
      <xdr:rowOff>170392</xdr:rowOff>
    </xdr:from>
    <xdr:ext cx="95250" cy="213632"/>
    <xdr:sp macro="" textlink="">
      <xdr:nvSpPr>
        <xdr:cNvPr id="3533" name="Text Box 15">
          <a:extLst>
            <a:ext uri="{FF2B5EF4-FFF2-40B4-BE49-F238E27FC236}">
              <a16:creationId xmlns:a16="http://schemas.microsoft.com/office/drawing/2014/main" id="{FE10198B-602A-4147-BF5A-ECA0C7C2E589}"/>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504825</xdr:rowOff>
    </xdr:from>
    <xdr:ext cx="95250" cy="448496"/>
    <xdr:sp macro="" textlink="">
      <xdr:nvSpPr>
        <xdr:cNvPr id="3534" name="Text Box 15">
          <a:extLst>
            <a:ext uri="{FF2B5EF4-FFF2-40B4-BE49-F238E27FC236}">
              <a16:creationId xmlns:a16="http://schemas.microsoft.com/office/drawing/2014/main" id="{CD4D91D9-2F00-4544-8DA3-D9BCCFEA8167}"/>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504825</xdr:rowOff>
    </xdr:from>
    <xdr:ext cx="95250" cy="442269"/>
    <xdr:sp macro="" textlink="">
      <xdr:nvSpPr>
        <xdr:cNvPr id="3535" name="Text Box 15">
          <a:extLst>
            <a:ext uri="{FF2B5EF4-FFF2-40B4-BE49-F238E27FC236}">
              <a16:creationId xmlns:a16="http://schemas.microsoft.com/office/drawing/2014/main" id="{C73BC039-8D5C-4EE0-B505-1D762AF5B115}"/>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504825</xdr:rowOff>
    </xdr:from>
    <xdr:ext cx="95250" cy="442269"/>
    <xdr:sp macro="" textlink="">
      <xdr:nvSpPr>
        <xdr:cNvPr id="3536" name="Text Box 15">
          <a:extLst>
            <a:ext uri="{FF2B5EF4-FFF2-40B4-BE49-F238E27FC236}">
              <a16:creationId xmlns:a16="http://schemas.microsoft.com/office/drawing/2014/main" id="{04D4DC35-7AE2-452D-874B-9EDDC2022380}"/>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504825</xdr:rowOff>
    </xdr:from>
    <xdr:ext cx="95250" cy="213632"/>
    <xdr:sp macro="" textlink="">
      <xdr:nvSpPr>
        <xdr:cNvPr id="3537" name="Text Box 15">
          <a:extLst>
            <a:ext uri="{FF2B5EF4-FFF2-40B4-BE49-F238E27FC236}">
              <a16:creationId xmlns:a16="http://schemas.microsoft.com/office/drawing/2014/main" id="{944063FC-BA2A-481F-8640-D1678763B8D9}"/>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504825</xdr:rowOff>
    </xdr:from>
    <xdr:ext cx="95250" cy="444331"/>
    <xdr:sp macro="" textlink="">
      <xdr:nvSpPr>
        <xdr:cNvPr id="3538" name="Text Box 15">
          <a:extLst>
            <a:ext uri="{FF2B5EF4-FFF2-40B4-BE49-F238E27FC236}">
              <a16:creationId xmlns:a16="http://schemas.microsoft.com/office/drawing/2014/main" id="{A5A65E55-7471-4C0C-8270-D9D5F10A183E}"/>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74</xdr:row>
      <xdr:rowOff>170392</xdr:rowOff>
    </xdr:from>
    <xdr:ext cx="95250" cy="213632"/>
    <xdr:sp macro="" textlink="">
      <xdr:nvSpPr>
        <xdr:cNvPr id="3539" name="Text Box 15">
          <a:extLst>
            <a:ext uri="{FF2B5EF4-FFF2-40B4-BE49-F238E27FC236}">
              <a16:creationId xmlns:a16="http://schemas.microsoft.com/office/drawing/2014/main" id="{C1B9AAE1-47CA-4E79-AD3B-F8AFDFBFC67C}"/>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40" name="Text Box 16">
          <a:extLst>
            <a:ext uri="{FF2B5EF4-FFF2-40B4-BE49-F238E27FC236}">
              <a16:creationId xmlns:a16="http://schemas.microsoft.com/office/drawing/2014/main" id="{A30388EC-DD2B-4ED7-B506-1A7D4AD7BEC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41" name="Text Box 17">
          <a:extLst>
            <a:ext uri="{FF2B5EF4-FFF2-40B4-BE49-F238E27FC236}">
              <a16:creationId xmlns:a16="http://schemas.microsoft.com/office/drawing/2014/main" id="{3EBB9B2C-3EDB-48E6-AF44-46DCDFE7E39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42" name="Text Box 18">
          <a:extLst>
            <a:ext uri="{FF2B5EF4-FFF2-40B4-BE49-F238E27FC236}">
              <a16:creationId xmlns:a16="http://schemas.microsoft.com/office/drawing/2014/main" id="{D6A3CC77-7B0F-4365-9703-BD061A84D7D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43" name="Text Box 19">
          <a:extLst>
            <a:ext uri="{FF2B5EF4-FFF2-40B4-BE49-F238E27FC236}">
              <a16:creationId xmlns:a16="http://schemas.microsoft.com/office/drawing/2014/main" id="{6FBEE1CC-79B0-4318-B72A-9CA2C180437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544" name="Text Box 16">
          <a:extLst>
            <a:ext uri="{FF2B5EF4-FFF2-40B4-BE49-F238E27FC236}">
              <a16:creationId xmlns:a16="http://schemas.microsoft.com/office/drawing/2014/main" id="{421E6473-8986-455F-AA6E-B36DF9849EA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545" name="Text Box 17">
          <a:extLst>
            <a:ext uri="{FF2B5EF4-FFF2-40B4-BE49-F238E27FC236}">
              <a16:creationId xmlns:a16="http://schemas.microsoft.com/office/drawing/2014/main" id="{ED216B11-9F37-4A68-B451-D3B85BA6DC0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546" name="Text Box 18">
          <a:extLst>
            <a:ext uri="{FF2B5EF4-FFF2-40B4-BE49-F238E27FC236}">
              <a16:creationId xmlns:a16="http://schemas.microsoft.com/office/drawing/2014/main" id="{B1F512A4-2525-49BB-8EC1-901FE753A75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547" name="Text Box 19">
          <a:extLst>
            <a:ext uri="{FF2B5EF4-FFF2-40B4-BE49-F238E27FC236}">
              <a16:creationId xmlns:a16="http://schemas.microsoft.com/office/drawing/2014/main" id="{6C360260-AE8E-4354-96AA-8C663BEA2B0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78</xdr:row>
      <xdr:rowOff>0</xdr:rowOff>
    </xdr:from>
    <xdr:ext cx="95250" cy="171450"/>
    <xdr:sp macro="" textlink="">
      <xdr:nvSpPr>
        <xdr:cNvPr id="3548" name="Text Box 16">
          <a:extLst>
            <a:ext uri="{FF2B5EF4-FFF2-40B4-BE49-F238E27FC236}">
              <a16:creationId xmlns:a16="http://schemas.microsoft.com/office/drawing/2014/main" id="{DB10A4A6-5D51-4C5D-AA59-01F95AEB924C}"/>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78</xdr:row>
      <xdr:rowOff>0</xdr:rowOff>
    </xdr:from>
    <xdr:ext cx="95250" cy="171450"/>
    <xdr:sp macro="" textlink="">
      <xdr:nvSpPr>
        <xdr:cNvPr id="3549" name="Text Box 17">
          <a:extLst>
            <a:ext uri="{FF2B5EF4-FFF2-40B4-BE49-F238E27FC236}">
              <a16:creationId xmlns:a16="http://schemas.microsoft.com/office/drawing/2014/main" id="{C58FC64A-865A-41E6-845B-83442139C116}"/>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78</xdr:row>
      <xdr:rowOff>0</xdr:rowOff>
    </xdr:from>
    <xdr:ext cx="95250" cy="171450"/>
    <xdr:sp macro="" textlink="">
      <xdr:nvSpPr>
        <xdr:cNvPr id="3550" name="Text Box 18">
          <a:extLst>
            <a:ext uri="{FF2B5EF4-FFF2-40B4-BE49-F238E27FC236}">
              <a16:creationId xmlns:a16="http://schemas.microsoft.com/office/drawing/2014/main" id="{3A427524-C7C7-43A0-AAC0-47CCB4DD6DB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78</xdr:row>
      <xdr:rowOff>0</xdr:rowOff>
    </xdr:from>
    <xdr:ext cx="95250" cy="171450"/>
    <xdr:sp macro="" textlink="">
      <xdr:nvSpPr>
        <xdr:cNvPr id="3551" name="Text Box 19">
          <a:extLst>
            <a:ext uri="{FF2B5EF4-FFF2-40B4-BE49-F238E27FC236}">
              <a16:creationId xmlns:a16="http://schemas.microsoft.com/office/drawing/2014/main" id="{C9AB7BF1-32F9-4DA5-9528-AAB370F21803}"/>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76</xdr:row>
      <xdr:rowOff>504825</xdr:rowOff>
    </xdr:from>
    <xdr:ext cx="95250" cy="444014"/>
    <xdr:sp macro="" textlink="">
      <xdr:nvSpPr>
        <xdr:cNvPr id="3552" name="Text Box 15">
          <a:extLst>
            <a:ext uri="{FF2B5EF4-FFF2-40B4-BE49-F238E27FC236}">
              <a16:creationId xmlns:a16="http://schemas.microsoft.com/office/drawing/2014/main" id="{32034D56-FF4D-40C1-B65C-EA4AE617FF63}"/>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53" name="Text Box 16">
          <a:extLst>
            <a:ext uri="{FF2B5EF4-FFF2-40B4-BE49-F238E27FC236}">
              <a16:creationId xmlns:a16="http://schemas.microsoft.com/office/drawing/2014/main" id="{4CC04108-163E-47DE-940B-1667E55C8D1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54" name="Text Box 17">
          <a:extLst>
            <a:ext uri="{FF2B5EF4-FFF2-40B4-BE49-F238E27FC236}">
              <a16:creationId xmlns:a16="http://schemas.microsoft.com/office/drawing/2014/main" id="{20C2C182-E1FB-4BB2-B359-4BFED65A801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55" name="Text Box 18">
          <a:extLst>
            <a:ext uri="{FF2B5EF4-FFF2-40B4-BE49-F238E27FC236}">
              <a16:creationId xmlns:a16="http://schemas.microsoft.com/office/drawing/2014/main" id="{769B1E21-9F22-4A2A-BE9D-5404665724C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56" name="Text Box 19">
          <a:extLst>
            <a:ext uri="{FF2B5EF4-FFF2-40B4-BE49-F238E27FC236}">
              <a16:creationId xmlns:a16="http://schemas.microsoft.com/office/drawing/2014/main" id="{5EC0F49E-C256-47B2-A085-4FFAAC7395A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557" name="Text Box 16">
          <a:extLst>
            <a:ext uri="{FF2B5EF4-FFF2-40B4-BE49-F238E27FC236}">
              <a16:creationId xmlns:a16="http://schemas.microsoft.com/office/drawing/2014/main" id="{2EF08F31-BFCA-4DEF-B6CE-7EEDA3ADAD4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558" name="Text Box 17">
          <a:extLst>
            <a:ext uri="{FF2B5EF4-FFF2-40B4-BE49-F238E27FC236}">
              <a16:creationId xmlns:a16="http://schemas.microsoft.com/office/drawing/2014/main" id="{10E653EE-F856-437C-A4E4-3D65818C13F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559" name="Text Box 18">
          <a:extLst>
            <a:ext uri="{FF2B5EF4-FFF2-40B4-BE49-F238E27FC236}">
              <a16:creationId xmlns:a16="http://schemas.microsoft.com/office/drawing/2014/main" id="{4CBDAD5C-1AB8-4517-BEF3-B319F9A7F93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560" name="Text Box 16">
          <a:extLst>
            <a:ext uri="{FF2B5EF4-FFF2-40B4-BE49-F238E27FC236}">
              <a16:creationId xmlns:a16="http://schemas.microsoft.com/office/drawing/2014/main" id="{F378BAA6-3CB4-4846-9579-19B7432C343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561" name="Text Box 17">
          <a:extLst>
            <a:ext uri="{FF2B5EF4-FFF2-40B4-BE49-F238E27FC236}">
              <a16:creationId xmlns:a16="http://schemas.microsoft.com/office/drawing/2014/main" id="{70C1357F-879C-4DF6-8147-9135DC775BC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562" name="Text Box 18">
          <a:extLst>
            <a:ext uri="{FF2B5EF4-FFF2-40B4-BE49-F238E27FC236}">
              <a16:creationId xmlns:a16="http://schemas.microsoft.com/office/drawing/2014/main" id="{1A020FE0-1951-4CCD-B42D-EFFED3D84A6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563" name="Text Box 19">
          <a:extLst>
            <a:ext uri="{FF2B5EF4-FFF2-40B4-BE49-F238E27FC236}">
              <a16:creationId xmlns:a16="http://schemas.microsoft.com/office/drawing/2014/main" id="{455279D5-EA5C-42D2-B5E0-3398B71AD57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564" name="Text Box 16">
          <a:extLst>
            <a:ext uri="{FF2B5EF4-FFF2-40B4-BE49-F238E27FC236}">
              <a16:creationId xmlns:a16="http://schemas.microsoft.com/office/drawing/2014/main" id="{A7F3DB2C-6C1A-4CE6-BE73-90EED48CB21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565" name="Text Box 17">
          <a:extLst>
            <a:ext uri="{FF2B5EF4-FFF2-40B4-BE49-F238E27FC236}">
              <a16:creationId xmlns:a16="http://schemas.microsoft.com/office/drawing/2014/main" id="{8357BF1B-ACEC-42B0-9C62-2E92155C4CC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566" name="Text Box 18">
          <a:extLst>
            <a:ext uri="{FF2B5EF4-FFF2-40B4-BE49-F238E27FC236}">
              <a16:creationId xmlns:a16="http://schemas.microsoft.com/office/drawing/2014/main" id="{D0C1CD13-29A7-4DED-B6D7-F27EBAD4F17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567" name="Text Box 19">
          <a:extLst>
            <a:ext uri="{FF2B5EF4-FFF2-40B4-BE49-F238E27FC236}">
              <a16:creationId xmlns:a16="http://schemas.microsoft.com/office/drawing/2014/main" id="{43FEB7C7-62BC-4C4E-B515-EB2E227BC95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504825</xdr:rowOff>
    </xdr:from>
    <xdr:ext cx="95250" cy="456743"/>
    <xdr:sp macro="" textlink="">
      <xdr:nvSpPr>
        <xdr:cNvPr id="3568" name="Text Box 15">
          <a:extLst>
            <a:ext uri="{FF2B5EF4-FFF2-40B4-BE49-F238E27FC236}">
              <a16:creationId xmlns:a16="http://schemas.microsoft.com/office/drawing/2014/main" id="{C2588CEC-49EB-49D6-BE6E-AA6EB9E5ED02}"/>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504825</xdr:rowOff>
    </xdr:from>
    <xdr:ext cx="95250" cy="442269"/>
    <xdr:sp macro="" textlink="">
      <xdr:nvSpPr>
        <xdr:cNvPr id="3569" name="Text Box 15">
          <a:extLst>
            <a:ext uri="{FF2B5EF4-FFF2-40B4-BE49-F238E27FC236}">
              <a16:creationId xmlns:a16="http://schemas.microsoft.com/office/drawing/2014/main" id="{BDBD5253-9E1E-4B24-8B25-A253B5E6759B}"/>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504825</xdr:rowOff>
    </xdr:from>
    <xdr:ext cx="95250" cy="442269"/>
    <xdr:sp macro="" textlink="">
      <xdr:nvSpPr>
        <xdr:cNvPr id="3570" name="Text Box 15">
          <a:extLst>
            <a:ext uri="{FF2B5EF4-FFF2-40B4-BE49-F238E27FC236}">
              <a16:creationId xmlns:a16="http://schemas.microsoft.com/office/drawing/2014/main" id="{E5E84C37-CE52-4C06-9F4A-A557E50466C4}"/>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504825</xdr:rowOff>
    </xdr:from>
    <xdr:ext cx="95250" cy="213632"/>
    <xdr:sp macro="" textlink="">
      <xdr:nvSpPr>
        <xdr:cNvPr id="3571" name="Text Box 15">
          <a:extLst>
            <a:ext uri="{FF2B5EF4-FFF2-40B4-BE49-F238E27FC236}">
              <a16:creationId xmlns:a16="http://schemas.microsoft.com/office/drawing/2014/main" id="{C8CBE7AD-827B-4789-8127-B38B9DA9C55E}"/>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504825</xdr:rowOff>
    </xdr:from>
    <xdr:ext cx="95250" cy="444331"/>
    <xdr:sp macro="" textlink="">
      <xdr:nvSpPr>
        <xdr:cNvPr id="3572" name="Text Box 15">
          <a:extLst>
            <a:ext uri="{FF2B5EF4-FFF2-40B4-BE49-F238E27FC236}">
              <a16:creationId xmlns:a16="http://schemas.microsoft.com/office/drawing/2014/main" id="{F04E2C5D-4CCA-42B6-8B16-E2D513341D85}"/>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504825</xdr:rowOff>
    </xdr:from>
    <xdr:ext cx="95250" cy="213632"/>
    <xdr:sp macro="" textlink="">
      <xdr:nvSpPr>
        <xdr:cNvPr id="3573" name="Text Box 15">
          <a:extLst>
            <a:ext uri="{FF2B5EF4-FFF2-40B4-BE49-F238E27FC236}">
              <a16:creationId xmlns:a16="http://schemas.microsoft.com/office/drawing/2014/main" id="{1C0955A7-46A6-4A8F-AF7B-B264E25809F9}"/>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74" name="Text Box 16">
          <a:extLst>
            <a:ext uri="{FF2B5EF4-FFF2-40B4-BE49-F238E27FC236}">
              <a16:creationId xmlns:a16="http://schemas.microsoft.com/office/drawing/2014/main" id="{486FBDCC-F0FE-4CBE-8FED-428496C6505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75" name="Text Box 17">
          <a:extLst>
            <a:ext uri="{FF2B5EF4-FFF2-40B4-BE49-F238E27FC236}">
              <a16:creationId xmlns:a16="http://schemas.microsoft.com/office/drawing/2014/main" id="{286247FA-F2FC-44FC-B417-BA93A4F6B51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76" name="Text Box 18">
          <a:extLst>
            <a:ext uri="{FF2B5EF4-FFF2-40B4-BE49-F238E27FC236}">
              <a16:creationId xmlns:a16="http://schemas.microsoft.com/office/drawing/2014/main" id="{39FCAB0A-BF9E-4D9B-9375-A550580B34E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77" name="Text Box 19">
          <a:extLst>
            <a:ext uri="{FF2B5EF4-FFF2-40B4-BE49-F238E27FC236}">
              <a16:creationId xmlns:a16="http://schemas.microsoft.com/office/drawing/2014/main" id="{EA84B167-A734-4B6B-B55F-FBB428A4C6C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578" name="Text Box 16">
          <a:extLst>
            <a:ext uri="{FF2B5EF4-FFF2-40B4-BE49-F238E27FC236}">
              <a16:creationId xmlns:a16="http://schemas.microsoft.com/office/drawing/2014/main" id="{7CD670FC-F6F8-49ED-A9BA-F92460E838C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579" name="Text Box 17">
          <a:extLst>
            <a:ext uri="{FF2B5EF4-FFF2-40B4-BE49-F238E27FC236}">
              <a16:creationId xmlns:a16="http://schemas.microsoft.com/office/drawing/2014/main" id="{A932C024-9198-49AB-B7B6-3C9731348A6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580" name="Text Box 18">
          <a:extLst>
            <a:ext uri="{FF2B5EF4-FFF2-40B4-BE49-F238E27FC236}">
              <a16:creationId xmlns:a16="http://schemas.microsoft.com/office/drawing/2014/main" id="{8A906B51-856D-4DA1-AB0C-3273FDC1A3A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581" name="Text Box 19">
          <a:extLst>
            <a:ext uri="{FF2B5EF4-FFF2-40B4-BE49-F238E27FC236}">
              <a16:creationId xmlns:a16="http://schemas.microsoft.com/office/drawing/2014/main" id="{B7FBFBA9-BCDF-4A1C-9200-FA41A668813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78</xdr:row>
      <xdr:rowOff>0</xdr:rowOff>
    </xdr:from>
    <xdr:ext cx="95250" cy="171450"/>
    <xdr:sp macro="" textlink="">
      <xdr:nvSpPr>
        <xdr:cNvPr id="3582" name="Text Box 16">
          <a:extLst>
            <a:ext uri="{FF2B5EF4-FFF2-40B4-BE49-F238E27FC236}">
              <a16:creationId xmlns:a16="http://schemas.microsoft.com/office/drawing/2014/main" id="{3CD17A2B-3FD8-4F75-9996-402B2CE0BA8A}"/>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78</xdr:row>
      <xdr:rowOff>0</xdr:rowOff>
    </xdr:from>
    <xdr:ext cx="95250" cy="171450"/>
    <xdr:sp macro="" textlink="">
      <xdr:nvSpPr>
        <xdr:cNvPr id="3583" name="Text Box 17">
          <a:extLst>
            <a:ext uri="{FF2B5EF4-FFF2-40B4-BE49-F238E27FC236}">
              <a16:creationId xmlns:a16="http://schemas.microsoft.com/office/drawing/2014/main" id="{ED0BB329-3B28-41C8-BA2A-313937BA4DAE}"/>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78</xdr:row>
      <xdr:rowOff>0</xdr:rowOff>
    </xdr:from>
    <xdr:ext cx="95250" cy="171450"/>
    <xdr:sp macro="" textlink="">
      <xdr:nvSpPr>
        <xdr:cNvPr id="3584" name="Text Box 18">
          <a:extLst>
            <a:ext uri="{FF2B5EF4-FFF2-40B4-BE49-F238E27FC236}">
              <a16:creationId xmlns:a16="http://schemas.microsoft.com/office/drawing/2014/main" id="{B523706A-AA5A-4A51-9367-B64E52B1F0B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78</xdr:row>
      <xdr:rowOff>0</xdr:rowOff>
    </xdr:from>
    <xdr:ext cx="95250" cy="171450"/>
    <xdr:sp macro="" textlink="">
      <xdr:nvSpPr>
        <xdr:cNvPr id="3585" name="Text Box 19">
          <a:extLst>
            <a:ext uri="{FF2B5EF4-FFF2-40B4-BE49-F238E27FC236}">
              <a16:creationId xmlns:a16="http://schemas.microsoft.com/office/drawing/2014/main" id="{FF0B96B8-4716-4826-9F85-7E9DEB5B77F8}"/>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76</xdr:row>
      <xdr:rowOff>504825</xdr:rowOff>
    </xdr:from>
    <xdr:ext cx="95250" cy="444014"/>
    <xdr:sp macro="" textlink="">
      <xdr:nvSpPr>
        <xdr:cNvPr id="3586" name="Text Box 15">
          <a:extLst>
            <a:ext uri="{FF2B5EF4-FFF2-40B4-BE49-F238E27FC236}">
              <a16:creationId xmlns:a16="http://schemas.microsoft.com/office/drawing/2014/main" id="{FA28056D-52E2-454D-9AF6-10EEB3DBCD55}"/>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87" name="Text Box 16">
          <a:extLst>
            <a:ext uri="{FF2B5EF4-FFF2-40B4-BE49-F238E27FC236}">
              <a16:creationId xmlns:a16="http://schemas.microsoft.com/office/drawing/2014/main" id="{2FCE7B03-2AEE-4297-A72A-E5A46A08CFE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88" name="Text Box 17">
          <a:extLst>
            <a:ext uri="{FF2B5EF4-FFF2-40B4-BE49-F238E27FC236}">
              <a16:creationId xmlns:a16="http://schemas.microsoft.com/office/drawing/2014/main" id="{DFF415FC-B144-4DD1-AC26-41A51D90C13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89" name="Text Box 18">
          <a:extLst>
            <a:ext uri="{FF2B5EF4-FFF2-40B4-BE49-F238E27FC236}">
              <a16:creationId xmlns:a16="http://schemas.microsoft.com/office/drawing/2014/main" id="{0C7D77BC-87E2-4A0F-9D56-B4EB544D7AE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90" name="Text Box 19">
          <a:extLst>
            <a:ext uri="{FF2B5EF4-FFF2-40B4-BE49-F238E27FC236}">
              <a16:creationId xmlns:a16="http://schemas.microsoft.com/office/drawing/2014/main" id="{A7AA9A43-893F-4696-B30E-96FE4B02814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76</xdr:row>
      <xdr:rowOff>504825</xdr:rowOff>
    </xdr:from>
    <xdr:ext cx="95250" cy="442269"/>
    <xdr:sp macro="" textlink="">
      <xdr:nvSpPr>
        <xdr:cNvPr id="3591" name="Text Box 15">
          <a:extLst>
            <a:ext uri="{FF2B5EF4-FFF2-40B4-BE49-F238E27FC236}">
              <a16:creationId xmlns:a16="http://schemas.microsoft.com/office/drawing/2014/main" id="{1722ACEA-2718-409C-93CC-55B52172C79B}"/>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592" name="Text Box 16">
          <a:extLst>
            <a:ext uri="{FF2B5EF4-FFF2-40B4-BE49-F238E27FC236}">
              <a16:creationId xmlns:a16="http://schemas.microsoft.com/office/drawing/2014/main" id="{0D32999A-08F7-4B5B-98F9-250E6736B26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593" name="Text Box 17">
          <a:extLst>
            <a:ext uri="{FF2B5EF4-FFF2-40B4-BE49-F238E27FC236}">
              <a16:creationId xmlns:a16="http://schemas.microsoft.com/office/drawing/2014/main" id="{E0B64675-9C05-4589-9298-1A1DF34CD02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594" name="Text Box 18">
          <a:extLst>
            <a:ext uri="{FF2B5EF4-FFF2-40B4-BE49-F238E27FC236}">
              <a16:creationId xmlns:a16="http://schemas.microsoft.com/office/drawing/2014/main" id="{975FE0F5-037F-46DC-BFAE-EF63DFE08B1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595" name="Text Box 16">
          <a:extLst>
            <a:ext uri="{FF2B5EF4-FFF2-40B4-BE49-F238E27FC236}">
              <a16:creationId xmlns:a16="http://schemas.microsoft.com/office/drawing/2014/main" id="{1E01E593-E770-4979-A8E2-8658B4C1268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596" name="Text Box 17">
          <a:extLst>
            <a:ext uri="{FF2B5EF4-FFF2-40B4-BE49-F238E27FC236}">
              <a16:creationId xmlns:a16="http://schemas.microsoft.com/office/drawing/2014/main" id="{FFDEF9F0-F503-4B64-B6A2-1ABC3644DF0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597" name="Text Box 18">
          <a:extLst>
            <a:ext uri="{FF2B5EF4-FFF2-40B4-BE49-F238E27FC236}">
              <a16:creationId xmlns:a16="http://schemas.microsoft.com/office/drawing/2014/main" id="{F341ABDF-D7AC-4663-B6AF-28E0D59131F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598" name="Text Box 19">
          <a:extLst>
            <a:ext uri="{FF2B5EF4-FFF2-40B4-BE49-F238E27FC236}">
              <a16:creationId xmlns:a16="http://schemas.microsoft.com/office/drawing/2014/main" id="{FEC0916E-CEAF-42D3-B5CB-9CFF4DC01FC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599" name="Text Box 16">
          <a:extLst>
            <a:ext uri="{FF2B5EF4-FFF2-40B4-BE49-F238E27FC236}">
              <a16:creationId xmlns:a16="http://schemas.microsoft.com/office/drawing/2014/main" id="{E5097E41-A511-45CB-98BC-DAF76D4A748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600" name="Text Box 17">
          <a:extLst>
            <a:ext uri="{FF2B5EF4-FFF2-40B4-BE49-F238E27FC236}">
              <a16:creationId xmlns:a16="http://schemas.microsoft.com/office/drawing/2014/main" id="{B93DE011-EBD7-41D6-8BFD-08DEA7CD40B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601" name="Text Box 18">
          <a:extLst>
            <a:ext uri="{FF2B5EF4-FFF2-40B4-BE49-F238E27FC236}">
              <a16:creationId xmlns:a16="http://schemas.microsoft.com/office/drawing/2014/main" id="{C62914AB-592E-4A61-BF23-EBE416C9B6D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78</xdr:row>
      <xdr:rowOff>170392</xdr:rowOff>
    </xdr:from>
    <xdr:ext cx="95250" cy="213632"/>
    <xdr:sp macro="" textlink="">
      <xdr:nvSpPr>
        <xdr:cNvPr id="3602" name="Text Box 15">
          <a:extLst>
            <a:ext uri="{FF2B5EF4-FFF2-40B4-BE49-F238E27FC236}">
              <a16:creationId xmlns:a16="http://schemas.microsoft.com/office/drawing/2014/main" id="{4F79D870-D328-4554-9411-A7372AAF4B39}"/>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603" name="Text Box 16">
          <a:extLst>
            <a:ext uri="{FF2B5EF4-FFF2-40B4-BE49-F238E27FC236}">
              <a16:creationId xmlns:a16="http://schemas.microsoft.com/office/drawing/2014/main" id="{63860D7C-E3EB-45FE-AD60-89B89676434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604" name="Text Box 17">
          <a:extLst>
            <a:ext uri="{FF2B5EF4-FFF2-40B4-BE49-F238E27FC236}">
              <a16:creationId xmlns:a16="http://schemas.microsoft.com/office/drawing/2014/main" id="{3FA5446E-AE9C-4FFA-82B0-9E7405A99C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605" name="Text Box 18">
          <a:extLst>
            <a:ext uri="{FF2B5EF4-FFF2-40B4-BE49-F238E27FC236}">
              <a16:creationId xmlns:a16="http://schemas.microsoft.com/office/drawing/2014/main" id="{EC3F2966-A4DB-4473-BF5C-5376E0B173A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606" name="Text Box 19">
          <a:extLst>
            <a:ext uri="{FF2B5EF4-FFF2-40B4-BE49-F238E27FC236}">
              <a16:creationId xmlns:a16="http://schemas.microsoft.com/office/drawing/2014/main" id="{2687EB90-5BCB-42F5-B388-15D17D7A3E2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607" name="Text Box 16">
          <a:extLst>
            <a:ext uri="{FF2B5EF4-FFF2-40B4-BE49-F238E27FC236}">
              <a16:creationId xmlns:a16="http://schemas.microsoft.com/office/drawing/2014/main" id="{29A9803F-45B7-480C-BD02-75D3AC4FF28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608" name="Text Box 17">
          <a:extLst>
            <a:ext uri="{FF2B5EF4-FFF2-40B4-BE49-F238E27FC236}">
              <a16:creationId xmlns:a16="http://schemas.microsoft.com/office/drawing/2014/main" id="{307DB1A5-97DA-4190-AA97-5D94D2C08F7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609" name="Text Box 18">
          <a:extLst>
            <a:ext uri="{FF2B5EF4-FFF2-40B4-BE49-F238E27FC236}">
              <a16:creationId xmlns:a16="http://schemas.microsoft.com/office/drawing/2014/main" id="{09F80A66-3540-420B-89E6-A7CCD37EDA1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610" name="Text Box 19">
          <a:extLst>
            <a:ext uri="{FF2B5EF4-FFF2-40B4-BE49-F238E27FC236}">
              <a16:creationId xmlns:a16="http://schemas.microsoft.com/office/drawing/2014/main" id="{B0DFDA14-4496-4430-8479-19763312102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75</xdr:row>
      <xdr:rowOff>0</xdr:rowOff>
    </xdr:from>
    <xdr:ext cx="95250" cy="171450"/>
    <xdr:sp macro="" textlink="">
      <xdr:nvSpPr>
        <xdr:cNvPr id="3611" name="Text Box 16">
          <a:extLst>
            <a:ext uri="{FF2B5EF4-FFF2-40B4-BE49-F238E27FC236}">
              <a16:creationId xmlns:a16="http://schemas.microsoft.com/office/drawing/2014/main" id="{2BE3680E-F409-48DB-A237-2F29BE49B171}"/>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75</xdr:row>
      <xdr:rowOff>0</xdr:rowOff>
    </xdr:from>
    <xdr:ext cx="95250" cy="171450"/>
    <xdr:sp macro="" textlink="">
      <xdr:nvSpPr>
        <xdr:cNvPr id="3612" name="Text Box 17">
          <a:extLst>
            <a:ext uri="{FF2B5EF4-FFF2-40B4-BE49-F238E27FC236}">
              <a16:creationId xmlns:a16="http://schemas.microsoft.com/office/drawing/2014/main" id="{ECE479EC-E35D-4236-8CF2-461BA9BDEB63}"/>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75</xdr:row>
      <xdr:rowOff>0</xdr:rowOff>
    </xdr:from>
    <xdr:ext cx="95250" cy="171450"/>
    <xdr:sp macro="" textlink="">
      <xdr:nvSpPr>
        <xdr:cNvPr id="3613" name="Text Box 18">
          <a:extLst>
            <a:ext uri="{FF2B5EF4-FFF2-40B4-BE49-F238E27FC236}">
              <a16:creationId xmlns:a16="http://schemas.microsoft.com/office/drawing/2014/main" id="{39DCE25F-BA87-44EE-9A19-83F5EE76B408}"/>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75</xdr:row>
      <xdr:rowOff>0</xdr:rowOff>
    </xdr:from>
    <xdr:ext cx="95250" cy="171450"/>
    <xdr:sp macro="" textlink="">
      <xdr:nvSpPr>
        <xdr:cNvPr id="3614" name="Text Box 19">
          <a:extLst>
            <a:ext uri="{FF2B5EF4-FFF2-40B4-BE49-F238E27FC236}">
              <a16:creationId xmlns:a16="http://schemas.microsoft.com/office/drawing/2014/main" id="{68BEE237-4EE0-4492-AAC6-8F19AB4FF754}"/>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76</xdr:row>
      <xdr:rowOff>504825</xdr:rowOff>
    </xdr:from>
    <xdr:ext cx="95250" cy="444014"/>
    <xdr:sp macro="" textlink="">
      <xdr:nvSpPr>
        <xdr:cNvPr id="3615" name="Text Box 15">
          <a:extLst>
            <a:ext uri="{FF2B5EF4-FFF2-40B4-BE49-F238E27FC236}">
              <a16:creationId xmlns:a16="http://schemas.microsoft.com/office/drawing/2014/main" id="{5A79E870-9224-4C8F-92EA-F1182C3BEB3A}"/>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616" name="Text Box 16">
          <a:extLst>
            <a:ext uri="{FF2B5EF4-FFF2-40B4-BE49-F238E27FC236}">
              <a16:creationId xmlns:a16="http://schemas.microsoft.com/office/drawing/2014/main" id="{5C92B256-B969-43BD-9817-D0C722906A9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617" name="Text Box 17">
          <a:extLst>
            <a:ext uri="{FF2B5EF4-FFF2-40B4-BE49-F238E27FC236}">
              <a16:creationId xmlns:a16="http://schemas.microsoft.com/office/drawing/2014/main" id="{CF455158-A664-4690-82D9-A05D4D15CCA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618" name="Text Box 18">
          <a:extLst>
            <a:ext uri="{FF2B5EF4-FFF2-40B4-BE49-F238E27FC236}">
              <a16:creationId xmlns:a16="http://schemas.microsoft.com/office/drawing/2014/main" id="{C3DAD25A-4BB4-4B12-946A-BC0D9694628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619" name="Text Box 19">
          <a:extLst>
            <a:ext uri="{FF2B5EF4-FFF2-40B4-BE49-F238E27FC236}">
              <a16:creationId xmlns:a16="http://schemas.microsoft.com/office/drawing/2014/main" id="{08FD0E1C-8069-4B9A-BFC5-422E3304171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620" name="Text Box 16">
          <a:extLst>
            <a:ext uri="{FF2B5EF4-FFF2-40B4-BE49-F238E27FC236}">
              <a16:creationId xmlns:a16="http://schemas.microsoft.com/office/drawing/2014/main" id="{30AFA254-DF0C-4164-9C25-0EA357E8103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621" name="Text Box 17">
          <a:extLst>
            <a:ext uri="{FF2B5EF4-FFF2-40B4-BE49-F238E27FC236}">
              <a16:creationId xmlns:a16="http://schemas.microsoft.com/office/drawing/2014/main" id="{2D3870CC-70A9-4D5B-BB01-EEA08C9BA03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78</xdr:row>
      <xdr:rowOff>15875</xdr:rowOff>
    </xdr:from>
    <xdr:ext cx="95250" cy="171450"/>
    <xdr:sp macro="" textlink="">
      <xdr:nvSpPr>
        <xdr:cNvPr id="3622" name="Text Box 18">
          <a:extLst>
            <a:ext uri="{FF2B5EF4-FFF2-40B4-BE49-F238E27FC236}">
              <a16:creationId xmlns:a16="http://schemas.microsoft.com/office/drawing/2014/main" id="{4F6524C7-340E-402B-B94E-1DA70738052E}"/>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623" name="Text Box 16">
          <a:extLst>
            <a:ext uri="{FF2B5EF4-FFF2-40B4-BE49-F238E27FC236}">
              <a16:creationId xmlns:a16="http://schemas.microsoft.com/office/drawing/2014/main" id="{2C3103A6-0590-4BE3-9635-ACAA9C1BB1F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624" name="Text Box 17">
          <a:extLst>
            <a:ext uri="{FF2B5EF4-FFF2-40B4-BE49-F238E27FC236}">
              <a16:creationId xmlns:a16="http://schemas.microsoft.com/office/drawing/2014/main" id="{3DC8B1C9-1C51-4391-A41A-F7C4D16F39F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625" name="Text Box 18">
          <a:extLst>
            <a:ext uri="{FF2B5EF4-FFF2-40B4-BE49-F238E27FC236}">
              <a16:creationId xmlns:a16="http://schemas.microsoft.com/office/drawing/2014/main" id="{079296A3-5B9C-4C30-B549-DD7758F24DD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626" name="Text Box 19">
          <a:extLst>
            <a:ext uri="{FF2B5EF4-FFF2-40B4-BE49-F238E27FC236}">
              <a16:creationId xmlns:a16="http://schemas.microsoft.com/office/drawing/2014/main" id="{36BBBC0F-86FD-42CC-BB00-1999FAA7FF8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627" name="Text Box 16">
          <a:extLst>
            <a:ext uri="{FF2B5EF4-FFF2-40B4-BE49-F238E27FC236}">
              <a16:creationId xmlns:a16="http://schemas.microsoft.com/office/drawing/2014/main" id="{8E41154C-3DBA-425D-9306-0E54B66952F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78</xdr:row>
      <xdr:rowOff>170392</xdr:rowOff>
    </xdr:from>
    <xdr:ext cx="95250" cy="213632"/>
    <xdr:sp macro="" textlink="">
      <xdr:nvSpPr>
        <xdr:cNvPr id="3628" name="Text Box 15">
          <a:extLst>
            <a:ext uri="{FF2B5EF4-FFF2-40B4-BE49-F238E27FC236}">
              <a16:creationId xmlns:a16="http://schemas.microsoft.com/office/drawing/2014/main" id="{FF85B293-D715-46A6-9D90-7A1CD41D85DB}"/>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504825</xdr:rowOff>
    </xdr:from>
    <xdr:ext cx="95250" cy="448496"/>
    <xdr:sp macro="" textlink="">
      <xdr:nvSpPr>
        <xdr:cNvPr id="3629" name="Text Box 15">
          <a:extLst>
            <a:ext uri="{FF2B5EF4-FFF2-40B4-BE49-F238E27FC236}">
              <a16:creationId xmlns:a16="http://schemas.microsoft.com/office/drawing/2014/main" id="{3DF02B28-A9C3-4874-8958-7BF9B1FABBCA}"/>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504825</xdr:rowOff>
    </xdr:from>
    <xdr:ext cx="95250" cy="442269"/>
    <xdr:sp macro="" textlink="">
      <xdr:nvSpPr>
        <xdr:cNvPr id="3630" name="Text Box 15">
          <a:extLst>
            <a:ext uri="{FF2B5EF4-FFF2-40B4-BE49-F238E27FC236}">
              <a16:creationId xmlns:a16="http://schemas.microsoft.com/office/drawing/2014/main" id="{0D1FCBBC-07C2-41EC-9CBF-E1C8F70523FE}"/>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78</xdr:row>
      <xdr:rowOff>504825</xdr:rowOff>
    </xdr:from>
    <xdr:ext cx="95250" cy="442269"/>
    <xdr:sp macro="" textlink="">
      <xdr:nvSpPr>
        <xdr:cNvPr id="3631" name="Text Box 15">
          <a:extLst>
            <a:ext uri="{FF2B5EF4-FFF2-40B4-BE49-F238E27FC236}">
              <a16:creationId xmlns:a16="http://schemas.microsoft.com/office/drawing/2014/main" id="{4B9676BD-5651-42B4-9A87-B8806582ED1A}"/>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504825</xdr:rowOff>
    </xdr:from>
    <xdr:ext cx="95250" cy="213632"/>
    <xdr:sp macro="" textlink="">
      <xdr:nvSpPr>
        <xdr:cNvPr id="3632" name="Text Box 15">
          <a:extLst>
            <a:ext uri="{FF2B5EF4-FFF2-40B4-BE49-F238E27FC236}">
              <a16:creationId xmlns:a16="http://schemas.microsoft.com/office/drawing/2014/main" id="{FBBCAFAC-C760-446E-A241-3C35C1D44F7E}"/>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504825</xdr:rowOff>
    </xdr:from>
    <xdr:ext cx="95250" cy="444331"/>
    <xdr:sp macro="" textlink="">
      <xdr:nvSpPr>
        <xdr:cNvPr id="3633" name="Text Box 15">
          <a:extLst>
            <a:ext uri="{FF2B5EF4-FFF2-40B4-BE49-F238E27FC236}">
              <a16:creationId xmlns:a16="http://schemas.microsoft.com/office/drawing/2014/main" id="{427331DF-FDEE-43D3-9806-BDE7E0734777}"/>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78</xdr:row>
      <xdr:rowOff>170392</xdr:rowOff>
    </xdr:from>
    <xdr:ext cx="95250" cy="213632"/>
    <xdr:sp macro="" textlink="">
      <xdr:nvSpPr>
        <xdr:cNvPr id="3634" name="Text Box 15">
          <a:extLst>
            <a:ext uri="{FF2B5EF4-FFF2-40B4-BE49-F238E27FC236}">
              <a16:creationId xmlns:a16="http://schemas.microsoft.com/office/drawing/2014/main" id="{FB8E963C-95A7-4B50-A7F5-F75E2D1970A9}"/>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35" name="Text Box 16">
          <a:extLst>
            <a:ext uri="{FF2B5EF4-FFF2-40B4-BE49-F238E27FC236}">
              <a16:creationId xmlns:a16="http://schemas.microsoft.com/office/drawing/2014/main" id="{F900D0DB-EB91-4C6B-86AC-9C9FF82EA35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36" name="Text Box 17">
          <a:extLst>
            <a:ext uri="{FF2B5EF4-FFF2-40B4-BE49-F238E27FC236}">
              <a16:creationId xmlns:a16="http://schemas.microsoft.com/office/drawing/2014/main" id="{FD7352F7-CF25-400A-A595-8F9969E0C89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37" name="Text Box 18">
          <a:extLst>
            <a:ext uri="{FF2B5EF4-FFF2-40B4-BE49-F238E27FC236}">
              <a16:creationId xmlns:a16="http://schemas.microsoft.com/office/drawing/2014/main" id="{97F46CF8-C110-4F93-BC47-DC89D2DBB82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38" name="Text Box 19">
          <a:extLst>
            <a:ext uri="{FF2B5EF4-FFF2-40B4-BE49-F238E27FC236}">
              <a16:creationId xmlns:a16="http://schemas.microsoft.com/office/drawing/2014/main" id="{D80A1271-B139-4FFA-9154-7D559A1784B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639" name="Text Box 16">
          <a:extLst>
            <a:ext uri="{FF2B5EF4-FFF2-40B4-BE49-F238E27FC236}">
              <a16:creationId xmlns:a16="http://schemas.microsoft.com/office/drawing/2014/main" id="{0DC94906-B1BC-438D-9C93-A4BA7FD1E13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640" name="Text Box 17">
          <a:extLst>
            <a:ext uri="{FF2B5EF4-FFF2-40B4-BE49-F238E27FC236}">
              <a16:creationId xmlns:a16="http://schemas.microsoft.com/office/drawing/2014/main" id="{0C4F27FD-ABF7-4DDC-9B8B-B61CBFE02FA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641" name="Text Box 18">
          <a:extLst>
            <a:ext uri="{FF2B5EF4-FFF2-40B4-BE49-F238E27FC236}">
              <a16:creationId xmlns:a16="http://schemas.microsoft.com/office/drawing/2014/main" id="{74EB4BDA-EED0-4C21-932D-27A132A8E2A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642" name="Text Box 19">
          <a:extLst>
            <a:ext uri="{FF2B5EF4-FFF2-40B4-BE49-F238E27FC236}">
              <a16:creationId xmlns:a16="http://schemas.microsoft.com/office/drawing/2014/main" id="{DC4BD373-4303-4FD0-8C82-AAD21674C14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0</xdr:rowOff>
    </xdr:from>
    <xdr:ext cx="95250" cy="171450"/>
    <xdr:sp macro="" textlink="">
      <xdr:nvSpPr>
        <xdr:cNvPr id="3643" name="Text Box 16">
          <a:extLst>
            <a:ext uri="{FF2B5EF4-FFF2-40B4-BE49-F238E27FC236}">
              <a16:creationId xmlns:a16="http://schemas.microsoft.com/office/drawing/2014/main" id="{A5595741-03C3-4655-AFB8-812640E3145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0</xdr:rowOff>
    </xdr:from>
    <xdr:ext cx="95250" cy="171450"/>
    <xdr:sp macro="" textlink="">
      <xdr:nvSpPr>
        <xdr:cNvPr id="3644" name="Text Box 17">
          <a:extLst>
            <a:ext uri="{FF2B5EF4-FFF2-40B4-BE49-F238E27FC236}">
              <a16:creationId xmlns:a16="http://schemas.microsoft.com/office/drawing/2014/main" id="{F93B0888-6FBE-4B25-B213-7C8E3C963C25}"/>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0</xdr:rowOff>
    </xdr:from>
    <xdr:ext cx="95250" cy="171450"/>
    <xdr:sp macro="" textlink="">
      <xdr:nvSpPr>
        <xdr:cNvPr id="3645" name="Text Box 18">
          <a:extLst>
            <a:ext uri="{FF2B5EF4-FFF2-40B4-BE49-F238E27FC236}">
              <a16:creationId xmlns:a16="http://schemas.microsoft.com/office/drawing/2014/main" id="{E96FBD13-C46F-4D76-B5F7-521928ED5E3A}"/>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0</xdr:rowOff>
    </xdr:from>
    <xdr:ext cx="95250" cy="171450"/>
    <xdr:sp macro="" textlink="">
      <xdr:nvSpPr>
        <xdr:cNvPr id="3646" name="Text Box 19">
          <a:extLst>
            <a:ext uri="{FF2B5EF4-FFF2-40B4-BE49-F238E27FC236}">
              <a16:creationId xmlns:a16="http://schemas.microsoft.com/office/drawing/2014/main" id="{AB241C3D-9243-488F-BC33-2164F200C247}"/>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504825</xdr:rowOff>
    </xdr:from>
    <xdr:ext cx="95250" cy="444014"/>
    <xdr:sp macro="" textlink="">
      <xdr:nvSpPr>
        <xdr:cNvPr id="3647" name="Text Box 15">
          <a:extLst>
            <a:ext uri="{FF2B5EF4-FFF2-40B4-BE49-F238E27FC236}">
              <a16:creationId xmlns:a16="http://schemas.microsoft.com/office/drawing/2014/main" id="{69B0F1EC-C48E-41C2-AEF5-A4F021CC53FA}"/>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48" name="Text Box 16">
          <a:extLst>
            <a:ext uri="{FF2B5EF4-FFF2-40B4-BE49-F238E27FC236}">
              <a16:creationId xmlns:a16="http://schemas.microsoft.com/office/drawing/2014/main" id="{EBA18EEB-F3EE-45DB-9B5C-DF498E7D5AE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49" name="Text Box 17">
          <a:extLst>
            <a:ext uri="{FF2B5EF4-FFF2-40B4-BE49-F238E27FC236}">
              <a16:creationId xmlns:a16="http://schemas.microsoft.com/office/drawing/2014/main" id="{0A425F12-C061-49CD-964D-038BCF470E2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50" name="Text Box 18">
          <a:extLst>
            <a:ext uri="{FF2B5EF4-FFF2-40B4-BE49-F238E27FC236}">
              <a16:creationId xmlns:a16="http://schemas.microsoft.com/office/drawing/2014/main" id="{32D04962-64E7-4986-B76E-4D37DEA5511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51" name="Text Box 19">
          <a:extLst>
            <a:ext uri="{FF2B5EF4-FFF2-40B4-BE49-F238E27FC236}">
              <a16:creationId xmlns:a16="http://schemas.microsoft.com/office/drawing/2014/main" id="{D21EAB7D-E272-4A0C-85F6-1BA339FFE83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652" name="Text Box 16">
          <a:extLst>
            <a:ext uri="{FF2B5EF4-FFF2-40B4-BE49-F238E27FC236}">
              <a16:creationId xmlns:a16="http://schemas.microsoft.com/office/drawing/2014/main" id="{81022FA5-2F57-4314-949B-055BFB59DCD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653" name="Text Box 17">
          <a:extLst>
            <a:ext uri="{FF2B5EF4-FFF2-40B4-BE49-F238E27FC236}">
              <a16:creationId xmlns:a16="http://schemas.microsoft.com/office/drawing/2014/main" id="{90098041-C2B0-49E7-9549-74A82A55A15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654" name="Text Box 18">
          <a:extLst>
            <a:ext uri="{FF2B5EF4-FFF2-40B4-BE49-F238E27FC236}">
              <a16:creationId xmlns:a16="http://schemas.microsoft.com/office/drawing/2014/main" id="{B95E9BD1-811E-4AC1-9167-A84350DB5A9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655" name="Text Box 16">
          <a:extLst>
            <a:ext uri="{FF2B5EF4-FFF2-40B4-BE49-F238E27FC236}">
              <a16:creationId xmlns:a16="http://schemas.microsoft.com/office/drawing/2014/main" id="{8A588660-DD99-4BBF-9521-5D60EB30ACF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656" name="Text Box 17">
          <a:extLst>
            <a:ext uri="{FF2B5EF4-FFF2-40B4-BE49-F238E27FC236}">
              <a16:creationId xmlns:a16="http://schemas.microsoft.com/office/drawing/2014/main" id="{6397A2ED-7FF9-400C-97C6-40A742C3E55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657" name="Text Box 18">
          <a:extLst>
            <a:ext uri="{FF2B5EF4-FFF2-40B4-BE49-F238E27FC236}">
              <a16:creationId xmlns:a16="http://schemas.microsoft.com/office/drawing/2014/main" id="{06657734-66EA-40F8-B2D8-2AEAD9CA72C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658" name="Text Box 19">
          <a:extLst>
            <a:ext uri="{FF2B5EF4-FFF2-40B4-BE49-F238E27FC236}">
              <a16:creationId xmlns:a16="http://schemas.microsoft.com/office/drawing/2014/main" id="{31189102-0DA7-4439-A008-7B484929C88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659" name="Text Box 16">
          <a:extLst>
            <a:ext uri="{FF2B5EF4-FFF2-40B4-BE49-F238E27FC236}">
              <a16:creationId xmlns:a16="http://schemas.microsoft.com/office/drawing/2014/main" id="{46828BC4-0794-47E8-B7A8-5A5F822709E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660" name="Text Box 17">
          <a:extLst>
            <a:ext uri="{FF2B5EF4-FFF2-40B4-BE49-F238E27FC236}">
              <a16:creationId xmlns:a16="http://schemas.microsoft.com/office/drawing/2014/main" id="{B49DEA6C-6EA7-472A-B07E-67254E5125C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661" name="Text Box 18">
          <a:extLst>
            <a:ext uri="{FF2B5EF4-FFF2-40B4-BE49-F238E27FC236}">
              <a16:creationId xmlns:a16="http://schemas.microsoft.com/office/drawing/2014/main" id="{51F8B508-B7CC-410F-9B63-CD2850AE6B2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662" name="Text Box 19">
          <a:extLst>
            <a:ext uri="{FF2B5EF4-FFF2-40B4-BE49-F238E27FC236}">
              <a16:creationId xmlns:a16="http://schemas.microsoft.com/office/drawing/2014/main" id="{CBB1B127-FFBE-42D7-B30D-952BB2F4FA1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504825</xdr:rowOff>
    </xdr:from>
    <xdr:ext cx="95250" cy="456743"/>
    <xdr:sp macro="" textlink="">
      <xdr:nvSpPr>
        <xdr:cNvPr id="3663" name="Text Box 15">
          <a:extLst>
            <a:ext uri="{FF2B5EF4-FFF2-40B4-BE49-F238E27FC236}">
              <a16:creationId xmlns:a16="http://schemas.microsoft.com/office/drawing/2014/main" id="{35AAA6ED-23B7-42B6-91EE-FCFBEBA469E4}"/>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504825</xdr:rowOff>
    </xdr:from>
    <xdr:ext cx="95250" cy="442269"/>
    <xdr:sp macro="" textlink="">
      <xdr:nvSpPr>
        <xdr:cNvPr id="3664" name="Text Box 15">
          <a:extLst>
            <a:ext uri="{FF2B5EF4-FFF2-40B4-BE49-F238E27FC236}">
              <a16:creationId xmlns:a16="http://schemas.microsoft.com/office/drawing/2014/main" id="{497FA8B3-E1D9-4CA6-AB28-43A39E252971}"/>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78</xdr:row>
      <xdr:rowOff>504825</xdr:rowOff>
    </xdr:from>
    <xdr:ext cx="95250" cy="442269"/>
    <xdr:sp macro="" textlink="">
      <xdr:nvSpPr>
        <xdr:cNvPr id="3665" name="Text Box 15">
          <a:extLst>
            <a:ext uri="{FF2B5EF4-FFF2-40B4-BE49-F238E27FC236}">
              <a16:creationId xmlns:a16="http://schemas.microsoft.com/office/drawing/2014/main" id="{04F46F4E-E6B6-4188-9CEC-834F581505AA}"/>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504825</xdr:rowOff>
    </xdr:from>
    <xdr:ext cx="95250" cy="213632"/>
    <xdr:sp macro="" textlink="">
      <xdr:nvSpPr>
        <xdr:cNvPr id="3666" name="Text Box 15">
          <a:extLst>
            <a:ext uri="{FF2B5EF4-FFF2-40B4-BE49-F238E27FC236}">
              <a16:creationId xmlns:a16="http://schemas.microsoft.com/office/drawing/2014/main" id="{FE0B1C50-3CD3-48EB-A04E-479EAF7E790A}"/>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504825</xdr:rowOff>
    </xdr:from>
    <xdr:ext cx="95250" cy="444331"/>
    <xdr:sp macro="" textlink="">
      <xdr:nvSpPr>
        <xdr:cNvPr id="3667" name="Text Box 15">
          <a:extLst>
            <a:ext uri="{FF2B5EF4-FFF2-40B4-BE49-F238E27FC236}">
              <a16:creationId xmlns:a16="http://schemas.microsoft.com/office/drawing/2014/main" id="{87BC4244-9A14-420C-9099-8C89149AABCE}"/>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504825</xdr:rowOff>
    </xdr:from>
    <xdr:ext cx="95250" cy="213632"/>
    <xdr:sp macro="" textlink="">
      <xdr:nvSpPr>
        <xdr:cNvPr id="3668" name="Text Box 15">
          <a:extLst>
            <a:ext uri="{FF2B5EF4-FFF2-40B4-BE49-F238E27FC236}">
              <a16:creationId xmlns:a16="http://schemas.microsoft.com/office/drawing/2014/main" id="{6EBCB829-E5C4-4607-B4B0-41E8AC2A01BA}"/>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69" name="Text Box 16">
          <a:extLst>
            <a:ext uri="{FF2B5EF4-FFF2-40B4-BE49-F238E27FC236}">
              <a16:creationId xmlns:a16="http://schemas.microsoft.com/office/drawing/2014/main" id="{A10D6257-CF64-4317-A5B0-EA60150CF5E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70" name="Text Box 17">
          <a:extLst>
            <a:ext uri="{FF2B5EF4-FFF2-40B4-BE49-F238E27FC236}">
              <a16:creationId xmlns:a16="http://schemas.microsoft.com/office/drawing/2014/main" id="{DB9F4C35-1122-48A4-BDE8-E7EF9F6B5C2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71" name="Text Box 18">
          <a:extLst>
            <a:ext uri="{FF2B5EF4-FFF2-40B4-BE49-F238E27FC236}">
              <a16:creationId xmlns:a16="http://schemas.microsoft.com/office/drawing/2014/main" id="{19C31CCE-3E68-4F60-A986-28C13907FD9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72" name="Text Box 19">
          <a:extLst>
            <a:ext uri="{FF2B5EF4-FFF2-40B4-BE49-F238E27FC236}">
              <a16:creationId xmlns:a16="http://schemas.microsoft.com/office/drawing/2014/main" id="{D2919EF1-2410-472E-AE46-04EFF3CD2F3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673" name="Text Box 16">
          <a:extLst>
            <a:ext uri="{FF2B5EF4-FFF2-40B4-BE49-F238E27FC236}">
              <a16:creationId xmlns:a16="http://schemas.microsoft.com/office/drawing/2014/main" id="{19F8B381-7871-44E2-8FD1-2A8206F3D1D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674" name="Text Box 17">
          <a:extLst>
            <a:ext uri="{FF2B5EF4-FFF2-40B4-BE49-F238E27FC236}">
              <a16:creationId xmlns:a16="http://schemas.microsoft.com/office/drawing/2014/main" id="{89FEA489-855A-4864-AE59-8CF024E2D2F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675" name="Text Box 18">
          <a:extLst>
            <a:ext uri="{FF2B5EF4-FFF2-40B4-BE49-F238E27FC236}">
              <a16:creationId xmlns:a16="http://schemas.microsoft.com/office/drawing/2014/main" id="{09A9C255-A094-4645-987F-C291330B16A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676" name="Text Box 19">
          <a:extLst>
            <a:ext uri="{FF2B5EF4-FFF2-40B4-BE49-F238E27FC236}">
              <a16:creationId xmlns:a16="http://schemas.microsoft.com/office/drawing/2014/main" id="{AC98172A-9CB6-4E58-B383-BFC795AE18C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0</xdr:rowOff>
    </xdr:from>
    <xdr:ext cx="95250" cy="171450"/>
    <xdr:sp macro="" textlink="">
      <xdr:nvSpPr>
        <xdr:cNvPr id="3677" name="Text Box 16">
          <a:extLst>
            <a:ext uri="{FF2B5EF4-FFF2-40B4-BE49-F238E27FC236}">
              <a16:creationId xmlns:a16="http://schemas.microsoft.com/office/drawing/2014/main" id="{08CEF1DA-4C81-42E2-A2C7-095E69FD597F}"/>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0</xdr:rowOff>
    </xdr:from>
    <xdr:ext cx="95250" cy="171450"/>
    <xdr:sp macro="" textlink="">
      <xdr:nvSpPr>
        <xdr:cNvPr id="3678" name="Text Box 17">
          <a:extLst>
            <a:ext uri="{FF2B5EF4-FFF2-40B4-BE49-F238E27FC236}">
              <a16:creationId xmlns:a16="http://schemas.microsoft.com/office/drawing/2014/main" id="{A52EB232-4467-4532-BE0C-893F2EF6E12F}"/>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0</xdr:rowOff>
    </xdr:from>
    <xdr:ext cx="95250" cy="171450"/>
    <xdr:sp macro="" textlink="">
      <xdr:nvSpPr>
        <xdr:cNvPr id="3679" name="Text Box 18">
          <a:extLst>
            <a:ext uri="{FF2B5EF4-FFF2-40B4-BE49-F238E27FC236}">
              <a16:creationId xmlns:a16="http://schemas.microsoft.com/office/drawing/2014/main" id="{7AF3F503-C702-491B-9CA5-C90FD855922B}"/>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0</xdr:rowOff>
    </xdr:from>
    <xdr:ext cx="95250" cy="171450"/>
    <xdr:sp macro="" textlink="">
      <xdr:nvSpPr>
        <xdr:cNvPr id="3680" name="Text Box 19">
          <a:extLst>
            <a:ext uri="{FF2B5EF4-FFF2-40B4-BE49-F238E27FC236}">
              <a16:creationId xmlns:a16="http://schemas.microsoft.com/office/drawing/2014/main" id="{CD919286-6287-4EAC-9BA5-79F392F3648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504825</xdr:rowOff>
    </xdr:from>
    <xdr:ext cx="95250" cy="444014"/>
    <xdr:sp macro="" textlink="">
      <xdr:nvSpPr>
        <xdr:cNvPr id="3681" name="Text Box 15">
          <a:extLst>
            <a:ext uri="{FF2B5EF4-FFF2-40B4-BE49-F238E27FC236}">
              <a16:creationId xmlns:a16="http://schemas.microsoft.com/office/drawing/2014/main" id="{FE304132-9FDC-4BD4-BCF4-D367BFC7C25A}"/>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82" name="Text Box 16">
          <a:extLst>
            <a:ext uri="{FF2B5EF4-FFF2-40B4-BE49-F238E27FC236}">
              <a16:creationId xmlns:a16="http://schemas.microsoft.com/office/drawing/2014/main" id="{EB7622F5-0A2A-4E10-970E-7FA7DFA9504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83" name="Text Box 17">
          <a:extLst>
            <a:ext uri="{FF2B5EF4-FFF2-40B4-BE49-F238E27FC236}">
              <a16:creationId xmlns:a16="http://schemas.microsoft.com/office/drawing/2014/main" id="{84C33DEB-010C-4BBF-A0D3-757C535508E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84" name="Text Box 18">
          <a:extLst>
            <a:ext uri="{FF2B5EF4-FFF2-40B4-BE49-F238E27FC236}">
              <a16:creationId xmlns:a16="http://schemas.microsoft.com/office/drawing/2014/main" id="{19BD7B72-941C-407C-9701-8B1888FB13E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85" name="Text Box 19">
          <a:extLst>
            <a:ext uri="{FF2B5EF4-FFF2-40B4-BE49-F238E27FC236}">
              <a16:creationId xmlns:a16="http://schemas.microsoft.com/office/drawing/2014/main" id="{0F6CE62D-95DD-449F-82E2-B45B10424A6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80</xdr:row>
      <xdr:rowOff>504825</xdr:rowOff>
    </xdr:from>
    <xdr:ext cx="95250" cy="442269"/>
    <xdr:sp macro="" textlink="">
      <xdr:nvSpPr>
        <xdr:cNvPr id="3686" name="Text Box 15">
          <a:extLst>
            <a:ext uri="{FF2B5EF4-FFF2-40B4-BE49-F238E27FC236}">
              <a16:creationId xmlns:a16="http://schemas.microsoft.com/office/drawing/2014/main" id="{0D119A6A-C301-4286-A127-FCD558DCC0C9}"/>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687" name="Text Box 16">
          <a:extLst>
            <a:ext uri="{FF2B5EF4-FFF2-40B4-BE49-F238E27FC236}">
              <a16:creationId xmlns:a16="http://schemas.microsoft.com/office/drawing/2014/main" id="{83A2A67E-6145-4E7D-AB22-8B98B37FFBB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688" name="Text Box 17">
          <a:extLst>
            <a:ext uri="{FF2B5EF4-FFF2-40B4-BE49-F238E27FC236}">
              <a16:creationId xmlns:a16="http://schemas.microsoft.com/office/drawing/2014/main" id="{3B2EE7D6-67A8-4D0D-8FAE-FC721DDF3AF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689" name="Text Box 18">
          <a:extLst>
            <a:ext uri="{FF2B5EF4-FFF2-40B4-BE49-F238E27FC236}">
              <a16:creationId xmlns:a16="http://schemas.microsoft.com/office/drawing/2014/main" id="{82D7C409-813A-47D5-BD8D-EB9E5BD25EA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690" name="Text Box 16">
          <a:extLst>
            <a:ext uri="{FF2B5EF4-FFF2-40B4-BE49-F238E27FC236}">
              <a16:creationId xmlns:a16="http://schemas.microsoft.com/office/drawing/2014/main" id="{B06FB741-FCEE-4643-97F4-685544C9137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691" name="Text Box 17">
          <a:extLst>
            <a:ext uri="{FF2B5EF4-FFF2-40B4-BE49-F238E27FC236}">
              <a16:creationId xmlns:a16="http://schemas.microsoft.com/office/drawing/2014/main" id="{C1023A9D-3A06-4C9B-BCF8-00DAC476977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692" name="Text Box 18">
          <a:extLst>
            <a:ext uri="{FF2B5EF4-FFF2-40B4-BE49-F238E27FC236}">
              <a16:creationId xmlns:a16="http://schemas.microsoft.com/office/drawing/2014/main" id="{DB13429F-AF38-4639-86BF-5678016D3D5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693" name="Text Box 19">
          <a:extLst>
            <a:ext uri="{FF2B5EF4-FFF2-40B4-BE49-F238E27FC236}">
              <a16:creationId xmlns:a16="http://schemas.microsoft.com/office/drawing/2014/main" id="{30844F25-9C6E-4B3B-B660-5ECAF2B16D2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694" name="Text Box 16">
          <a:extLst>
            <a:ext uri="{FF2B5EF4-FFF2-40B4-BE49-F238E27FC236}">
              <a16:creationId xmlns:a16="http://schemas.microsoft.com/office/drawing/2014/main" id="{9066001E-7B85-4E3F-8F5B-31292D2B3B5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695" name="Text Box 17">
          <a:extLst>
            <a:ext uri="{FF2B5EF4-FFF2-40B4-BE49-F238E27FC236}">
              <a16:creationId xmlns:a16="http://schemas.microsoft.com/office/drawing/2014/main" id="{5A2ADB80-A319-41E8-A429-9274B594F88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696" name="Text Box 18">
          <a:extLst>
            <a:ext uri="{FF2B5EF4-FFF2-40B4-BE49-F238E27FC236}">
              <a16:creationId xmlns:a16="http://schemas.microsoft.com/office/drawing/2014/main" id="{C2040A6B-B446-46E9-8AFF-3B0F4D7AE34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82</xdr:row>
      <xdr:rowOff>170392</xdr:rowOff>
    </xdr:from>
    <xdr:ext cx="95250" cy="213632"/>
    <xdr:sp macro="" textlink="">
      <xdr:nvSpPr>
        <xdr:cNvPr id="3697" name="Text Box 15">
          <a:extLst>
            <a:ext uri="{FF2B5EF4-FFF2-40B4-BE49-F238E27FC236}">
              <a16:creationId xmlns:a16="http://schemas.microsoft.com/office/drawing/2014/main" id="{67BBD93F-DFCD-4C33-8C33-67918718F2C9}"/>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98" name="Text Box 16">
          <a:extLst>
            <a:ext uri="{FF2B5EF4-FFF2-40B4-BE49-F238E27FC236}">
              <a16:creationId xmlns:a16="http://schemas.microsoft.com/office/drawing/2014/main" id="{1CBC58D3-BC2D-4331-B3C2-04ABF3904CD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99" name="Text Box 17">
          <a:extLst>
            <a:ext uri="{FF2B5EF4-FFF2-40B4-BE49-F238E27FC236}">
              <a16:creationId xmlns:a16="http://schemas.microsoft.com/office/drawing/2014/main" id="{E86E5066-F068-4403-9CE3-C3E632C507C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700" name="Text Box 18">
          <a:extLst>
            <a:ext uri="{FF2B5EF4-FFF2-40B4-BE49-F238E27FC236}">
              <a16:creationId xmlns:a16="http://schemas.microsoft.com/office/drawing/2014/main" id="{CFF117B1-BFA2-47DC-8EA4-EB5C524E2CA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701" name="Text Box 19">
          <a:extLst>
            <a:ext uri="{FF2B5EF4-FFF2-40B4-BE49-F238E27FC236}">
              <a16:creationId xmlns:a16="http://schemas.microsoft.com/office/drawing/2014/main" id="{FB33CB02-8CB1-4C5F-B1E9-E1C2A27466E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702" name="Text Box 16">
          <a:extLst>
            <a:ext uri="{FF2B5EF4-FFF2-40B4-BE49-F238E27FC236}">
              <a16:creationId xmlns:a16="http://schemas.microsoft.com/office/drawing/2014/main" id="{442AB492-24DA-4F38-9690-29958E95381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703" name="Text Box 17">
          <a:extLst>
            <a:ext uri="{FF2B5EF4-FFF2-40B4-BE49-F238E27FC236}">
              <a16:creationId xmlns:a16="http://schemas.microsoft.com/office/drawing/2014/main" id="{4010D55C-7A99-4E0C-B6CA-FF6F5E63D80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704" name="Text Box 18">
          <a:extLst>
            <a:ext uri="{FF2B5EF4-FFF2-40B4-BE49-F238E27FC236}">
              <a16:creationId xmlns:a16="http://schemas.microsoft.com/office/drawing/2014/main" id="{94C971E2-F58D-4967-A7EC-7DE0877638D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705" name="Text Box 19">
          <a:extLst>
            <a:ext uri="{FF2B5EF4-FFF2-40B4-BE49-F238E27FC236}">
              <a16:creationId xmlns:a16="http://schemas.microsoft.com/office/drawing/2014/main" id="{90A8F29E-8050-454A-B919-845154D4291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79</xdr:row>
      <xdr:rowOff>0</xdr:rowOff>
    </xdr:from>
    <xdr:ext cx="95250" cy="171450"/>
    <xdr:sp macro="" textlink="">
      <xdr:nvSpPr>
        <xdr:cNvPr id="3706" name="Text Box 16">
          <a:extLst>
            <a:ext uri="{FF2B5EF4-FFF2-40B4-BE49-F238E27FC236}">
              <a16:creationId xmlns:a16="http://schemas.microsoft.com/office/drawing/2014/main" id="{00FD2DBC-97AA-42D5-9445-98C40CC68E11}"/>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79</xdr:row>
      <xdr:rowOff>0</xdr:rowOff>
    </xdr:from>
    <xdr:ext cx="95250" cy="171450"/>
    <xdr:sp macro="" textlink="">
      <xdr:nvSpPr>
        <xdr:cNvPr id="3707" name="Text Box 17">
          <a:extLst>
            <a:ext uri="{FF2B5EF4-FFF2-40B4-BE49-F238E27FC236}">
              <a16:creationId xmlns:a16="http://schemas.microsoft.com/office/drawing/2014/main" id="{92F781E8-8920-4BED-AB00-9611919F3882}"/>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79</xdr:row>
      <xdr:rowOff>0</xdr:rowOff>
    </xdr:from>
    <xdr:ext cx="95250" cy="171450"/>
    <xdr:sp macro="" textlink="">
      <xdr:nvSpPr>
        <xdr:cNvPr id="3708" name="Text Box 18">
          <a:extLst>
            <a:ext uri="{FF2B5EF4-FFF2-40B4-BE49-F238E27FC236}">
              <a16:creationId xmlns:a16="http://schemas.microsoft.com/office/drawing/2014/main" id="{072504E1-F71A-4869-A86C-78ABF60D92D6}"/>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79</xdr:row>
      <xdr:rowOff>0</xdr:rowOff>
    </xdr:from>
    <xdr:ext cx="95250" cy="171450"/>
    <xdr:sp macro="" textlink="">
      <xdr:nvSpPr>
        <xdr:cNvPr id="3709" name="Text Box 19">
          <a:extLst>
            <a:ext uri="{FF2B5EF4-FFF2-40B4-BE49-F238E27FC236}">
              <a16:creationId xmlns:a16="http://schemas.microsoft.com/office/drawing/2014/main" id="{5769AE62-38B9-4058-A089-678B624B03F8}"/>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504825</xdr:rowOff>
    </xdr:from>
    <xdr:ext cx="95250" cy="444014"/>
    <xdr:sp macro="" textlink="">
      <xdr:nvSpPr>
        <xdr:cNvPr id="3710" name="Text Box 15">
          <a:extLst>
            <a:ext uri="{FF2B5EF4-FFF2-40B4-BE49-F238E27FC236}">
              <a16:creationId xmlns:a16="http://schemas.microsoft.com/office/drawing/2014/main" id="{76C82D4B-0790-47A2-9CE9-4DC106B7B53D}"/>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711" name="Text Box 16">
          <a:extLst>
            <a:ext uri="{FF2B5EF4-FFF2-40B4-BE49-F238E27FC236}">
              <a16:creationId xmlns:a16="http://schemas.microsoft.com/office/drawing/2014/main" id="{0744E85B-4BA3-4477-9CED-22061213AEA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712" name="Text Box 17">
          <a:extLst>
            <a:ext uri="{FF2B5EF4-FFF2-40B4-BE49-F238E27FC236}">
              <a16:creationId xmlns:a16="http://schemas.microsoft.com/office/drawing/2014/main" id="{118DE898-E376-45AE-A16A-2DAC095188E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713" name="Text Box 18">
          <a:extLst>
            <a:ext uri="{FF2B5EF4-FFF2-40B4-BE49-F238E27FC236}">
              <a16:creationId xmlns:a16="http://schemas.microsoft.com/office/drawing/2014/main" id="{A5A67860-6AB6-4F66-B995-7A03BD2AC55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714" name="Text Box 19">
          <a:extLst>
            <a:ext uri="{FF2B5EF4-FFF2-40B4-BE49-F238E27FC236}">
              <a16:creationId xmlns:a16="http://schemas.microsoft.com/office/drawing/2014/main" id="{8A0B52FB-76BD-45E2-BE73-BEC85F3A02B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715" name="Text Box 16">
          <a:extLst>
            <a:ext uri="{FF2B5EF4-FFF2-40B4-BE49-F238E27FC236}">
              <a16:creationId xmlns:a16="http://schemas.microsoft.com/office/drawing/2014/main" id="{F50FE25B-2421-425B-AD52-0E5044BE830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716" name="Text Box 17">
          <a:extLst>
            <a:ext uri="{FF2B5EF4-FFF2-40B4-BE49-F238E27FC236}">
              <a16:creationId xmlns:a16="http://schemas.microsoft.com/office/drawing/2014/main" id="{60C2A238-7FA2-414B-8B02-C86A79336AC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82</xdr:row>
      <xdr:rowOff>15875</xdr:rowOff>
    </xdr:from>
    <xdr:ext cx="95250" cy="171450"/>
    <xdr:sp macro="" textlink="">
      <xdr:nvSpPr>
        <xdr:cNvPr id="3717" name="Text Box 18">
          <a:extLst>
            <a:ext uri="{FF2B5EF4-FFF2-40B4-BE49-F238E27FC236}">
              <a16:creationId xmlns:a16="http://schemas.microsoft.com/office/drawing/2014/main" id="{ADE91C44-D951-4CBE-B68A-A7D17BCEAB5B}"/>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718" name="Text Box 16">
          <a:extLst>
            <a:ext uri="{FF2B5EF4-FFF2-40B4-BE49-F238E27FC236}">
              <a16:creationId xmlns:a16="http://schemas.microsoft.com/office/drawing/2014/main" id="{540AD9BE-8D88-4BD9-AA5F-553C1F2E8F5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719" name="Text Box 17">
          <a:extLst>
            <a:ext uri="{FF2B5EF4-FFF2-40B4-BE49-F238E27FC236}">
              <a16:creationId xmlns:a16="http://schemas.microsoft.com/office/drawing/2014/main" id="{D5E921FA-1BD3-4C71-8D47-F46720955D5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720" name="Text Box 18">
          <a:extLst>
            <a:ext uri="{FF2B5EF4-FFF2-40B4-BE49-F238E27FC236}">
              <a16:creationId xmlns:a16="http://schemas.microsoft.com/office/drawing/2014/main" id="{04BD1307-07A4-40F5-BAEB-AAEE4877CC3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721" name="Text Box 19">
          <a:extLst>
            <a:ext uri="{FF2B5EF4-FFF2-40B4-BE49-F238E27FC236}">
              <a16:creationId xmlns:a16="http://schemas.microsoft.com/office/drawing/2014/main" id="{CB08ECD1-6E30-4D21-8D05-DAC51F18339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722" name="Text Box 16">
          <a:extLst>
            <a:ext uri="{FF2B5EF4-FFF2-40B4-BE49-F238E27FC236}">
              <a16:creationId xmlns:a16="http://schemas.microsoft.com/office/drawing/2014/main" id="{75EFF894-BC6E-411C-9A6C-B7430A691E4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82</xdr:row>
      <xdr:rowOff>170392</xdr:rowOff>
    </xdr:from>
    <xdr:ext cx="95250" cy="213632"/>
    <xdr:sp macro="" textlink="">
      <xdr:nvSpPr>
        <xdr:cNvPr id="3723" name="Text Box 15">
          <a:extLst>
            <a:ext uri="{FF2B5EF4-FFF2-40B4-BE49-F238E27FC236}">
              <a16:creationId xmlns:a16="http://schemas.microsoft.com/office/drawing/2014/main" id="{4A996122-E0EA-45AA-890E-EDFDDA8D289E}"/>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504825</xdr:rowOff>
    </xdr:from>
    <xdr:ext cx="95250" cy="448496"/>
    <xdr:sp macro="" textlink="">
      <xdr:nvSpPr>
        <xdr:cNvPr id="3724" name="Text Box 15">
          <a:extLst>
            <a:ext uri="{FF2B5EF4-FFF2-40B4-BE49-F238E27FC236}">
              <a16:creationId xmlns:a16="http://schemas.microsoft.com/office/drawing/2014/main" id="{16782361-7F8D-4D9C-8678-D1DC9F138566}"/>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504825</xdr:rowOff>
    </xdr:from>
    <xdr:ext cx="95250" cy="442269"/>
    <xdr:sp macro="" textlink="">
      <xdr:nvSpPr>
        <xdr:cNvPr id="3725" name="Text Box 15">
          <a:extLst>
            <a:ext uri="{FF2B5EF4-FFF2-40B4-BE49-F238E27FC236}">
              <a16:creationId xmlns:a16="http://schemas.microsoft.com/office/drawing/2014/main" id="{4804FEE7-D092-4526-A779-1D30822C26EE}"/>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504825</xdr:rowOff>
    </xdr:from>
    <xdr:ext cx="95250" cy="442269"/>
    <xdr:sp macro="" textlink="">
      <xdr:nvSpPr>
        <xdr:cNvPr id="3726" name="Text Box 15">
          <a:extLst>
            <a:ext uri="{FF2B5EF4-FFF2-40B4-BE49-F238E27FC236}">
              <a16:creationId xmlns:a16="http://schemas.microsoft.com/office/drawing/2014/main" id="{453756A0-2842-41E9-95D6-B10735AF2837}"/>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504825</xdr:rowOff>
    </xdr:from>
    <xdr:ext cx="95250" cy="213632"/>
    <xdr:sp macro="" textlink="">
      <xdr:nvSpPr>
        <xdr:cNvPr id="3727" name="Text Box 15">
          <a:extLst>
            <a:ext uri="{FF2B5EF4-FFF2-40B4-BE49-F238E27FC236}">
              <a16:creationId xmlns:a16="http://schemas.microsoft.com/office/drawing/2014/main" id="{376B8D5B-ACA4-4075-971D-D313BF511B3B}"/>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504825</xdr:rowOff>
    </xdr:from>
    <xdr:ext cx="95250" cy="444331"/>
    <xdr:sp macro="" textlink="">
      <xdr:nvSpPr>
        <xdr:cNvPr id="3728" name="Text Box 15">
          <a:extLst>
            <a:ext uri="{FF2B5EF4-FFF2-40B4-BE49-F238E27FC236}">
              <a16:creationId xmlns:a16="http://schemas.microsoft.com/office/drawing/2014/main" id="{12779942-5C33-4953-A300-047505825925}"/>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82</xdr:row>
      <xdr:rowOff>170392</xdr:rowOff>
    </xdr:from>
    <xdr:ext cx="95250" cy="213632"/>
    <xdr:sp macro="" textlink="">
      <xdr:nvSpPr>
        <xdr:cNvPr id="3729" name="Text Box 15">
          <a:extLst>
            <a:ext uri="{FF2B5EF4-FFF2-40B4-BE49-F238E27FC236}">
              <a16:creationId xmlns:a16="http://schemas.microsoft.com/office/drawing/2014/main" id="{7994E08A-F4B5-4841-92CB-16FBD0FBB384}"/>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30" name="Text Box 16">
          <a:extLst>
            <a:ext uri="{FF2B5EF4-FFF2-40B4-BE49-F238E27FC236}">
              <a16:creationId xmlns:a16="http://schemas.microsoft.com/office/drawing/2014/main" id="{D60276CB-751D-46C9-8791-4D189078236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31" name="Text Box 17">
          <a:extLst>
            <a:ext uri="{FF2B5EF4-FFF2-40B4-BE49-F238E27FC236}">
              <a16:creationId xmlns:a16="http://schemas.microsoft.com/office/drawing/2014/main" id="{69550D61-1EA7-411C-B9DF-78F267D220D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32" name="Text Box 18">
          <a:extLst>
            <a:ext uri="{FF2B5EF4-FFF2-40B4-BE49-F238E27FC236}">
              <a16:creationId xmlns:a16="http://schemas.microsoft.com/office/drawing/2014/main" id="{8DB8388F-22EA-4E5D-88A8-EFFE9DE302F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33" name="Text Box 19">
          <a:extLst>
            <a:ext uri="{FF2B5EF4-FFF2-40B4-BE49-F238E27FC236}">
              <a16:creationId xmlns:a16="http://schemas.microsoft.com/office/drawing/2014/main" id="{0C434696-9A3F-4DEB-9799-72B8840730E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34" name="Text Box 16">
          <a:extLst>
            <a:ext uri="{FF2B5EF4-FFF2-40B4-BE49-F238E27FC236}">
              <a16:creationId xmlns:a16="http://schemas.microsoft.com/office/drawing/2014/main" id="{A22BDA34-3F6E-440B-90E4-25D063767A9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35" name="Text Box 17">
          <a:extLst>
            <a:ext uri="{FF2B5EF4-FFF2-40B4-BE49-F238E27FC236}">
              <a16:creationId xmlns:a16="http://schemas.microsoft.com/office/drawing/2014/main" id="{1F84EA10-840F-418A-9FEE-D47F9F07551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36" name="Text Box 18">
          <a:extLst>
            <a:ext uri="{FF2B5EF4-FFF2-40B4-BE49-F238E27FC236}">
              <a16:creationId xmlns:a16="http://schemas.microsoft.com/office/drawing/2014/main" id="{B8E1D8A3-6BFD-4391-BF67-818E588B14B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37" name="Text Box 19">
          <a:extLst>
            <a:ext uri="{FF2B5EF4-FFF2-40B4-BE49-F238E27FC236}">
              <a16:creationId xmlns:a16="http://schemas.microsoft.com/office/drawing/2014/main" id="{D01FB201-052C-4FD5-8AE2-E5FD08EC000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86</xdr:row>
      <xdr:rowOff>0</xdr:rowOff>
    </xdr:from>
    <xdr:ext cx="95250" cy="171450"/>
    <xdr:sp macro="" textlink="">
      <xdr:nvSpPr>
        <xdr:cNvPr id="3738" name="Text Box 16">
          <a:extLst>
            <a:ext uri="{FF2B5EF4-FFF2-40B4-BE49-F238E27FC236}">
              <a16:creationId xmlns:a16="http://schemas.microsoft.com/office/drawing/2014/main" id="{265D99A6-BFCF-4A93-8CB4-7944B1816E2B}"/>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86</xdr:row>
      <xdr:rowOff>0</xdr:rowOff>
    </xdr:from>
    <xdr:ext cx="95250" cy="171450"/>
    <xdr:sp macro="" textlink="">
      <xdr:nvSpPr>
        <xdr:cNvPr id="3739" name="Text Box 17">
          <a:extLst>
            <a:ext uri="{FF2B5EF4-FFF2-40B4-BE49-F238E27FC236}">
              <a16:creationId xmlns:a16="http://schemas.microsoft.com/office/drawing/2014/main" id="{B15A1F41-6AB8-4067-9497-030003C6247C}"/>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86</xdr:row>
      <xdr:rowOff>0</xdr:rowOff>
    </xdr:from>
    <xdr:ext cx="95250" cy="171450"/>
    <xdr:sp macro="" textlink="">
      <xdr:nvSpPr>
        <xdr:cNvPr id="3740" name="Text Box 18">
          <a:extLst>
            <a:ext uri="{FF2B5EF4-FFF2-40B4-BE49-F238E27FC236}">
              <a16:creationId xmlns:a16="http://schemas.microsoft.com/office/drawing/2014/main" id="{8DCF6B47-9063-49F7-8D08-6289CE85C5D9}"/>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86</xdr:row>
      <xdr:rowOff>0</xdr:rowOff>
    </xdr:from>
    <xdr:ext cx="95250" cy="171450"/>
    <xdr:sp macro="" textlink="">
      <xdr:nvSpPr>
        <xdr:cNvPr id="3741" name="Text Box 19">
          <a:extLst>
            <a:ext uri="{FF2B5EF4-FFF2-40B4-BE49-F238E27FC236}">
              <a16:creationId xmlns:a16="http://schemas.microsoft.com/office/drawing/2014/main" id="{D56AD81F-C60A-4021-8E19-64DBB11EFB27}"/>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84</xdr:row>
      <xdr:rowOff>504825</xdr:rowOff>
    </xdr:from>
    <xdr:ext cx="95250" cy="444014"/>
    <xdr:sp macro="" textlink="">
      <xdr:nvSpPr>
        <xdr:cNvPr id="3742" name="Text Box 15">
          <a:extLst>
            <a:ext uri="{FF2B5EF4-FFF2-40B4-BE49-F238E27FC236}">
              <a16:creationId xmlns:a16="http://schemas.microsoft.com/office/drawing/2014/main" id="{4F36566C-4187-443F-B7AB-E173F23EB95D}"/>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43" name="Text Box 16">
          <a:extLst>
            <a:ext uri="{FF2B5EF4-FFF2-40B4-BE49-F238E27FC236}">
              <a16:creationId xmlns:a16="http://schemas.microsoft.com/office/drawing/2014/main" id="{D833DD0D-FEA3-42F0-83F0-9109B008852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44" name="Text Box 17">
          <a:extLst>
            <a:ext uri="{FF2B5EF4-FFF2-40B4-BE49-F238E27FC236}">
              <a16:creationId xmlns:a16="http://schemas.microsoft.com/office/drawing/2014/main" id="{67744001-7527-4F17-BA75-AB40F1836F2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45" name="Text Box 18">
          <a:extLst>
            <a:ext uri="{FF2B5EF4-FFF2-40B4-BE49-F238E27FC236}">
              <a16:creationId xmlns:a16="http://schemas.microsoft.com/office/drawing/2014/main" id="{A1650CAC-DC79-4E87-A002-D56655B1BC1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46" name="Text Box 19">
          <a:extLst>
            <a:ext uri="{FF2B5EF4-FFF2-40B4-BE49-F238E27FC236}">
              <a16:creationId xmlns:a16="http://schemas.microsoft.com/office/drawing/2014/main" id="{A725CA0F-2B70-4265-A0E1-54BFAA26B9D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47" name="Text Box 16">
          <a:extLst>
            <a:ext uri="{FF2B5EF4-FFF2-40B4-BE49-F238E27FC236}">
              <a16:creationId xmlns:a16="http://schemas.microsoft.com/office/drawing/2014/main" id="{B5E5C817-8A9C-41A4-A60D-B77072DE5D1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48" name="Text Box 17">
          <a:extLst>
            <a:ext uri="{FF2B5EF4-FFF2-40B4-BE49-F238E27FC236}">
              <a16:creationId xmlns:a16="http://schemas.microsoft.com/office/drawing/2014/main" id="{0D45CA74-1212-419D-B738-C624A35674E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49" name="Text Box 18">
          <a:extLst>
            <a:ext uri="{FF2B5EF4-FFF2-40B4-BE49-F238E27FC236}">
              <a16:creationId xmlns:a16="http://schemas.microsoft.com/office/drawing/2014/main" id="{7EE702C0-3CC8-43FE-8301-960D3839D41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750" name="Text Box 16">
          <a:extLst>
            <a:ext uri="{FF2B5EF4-FFF2-40B4-BE49-F238E27FC236}">
              <a16:creationId xmlns:a16="http://schemas.microsoft.com/office/drawing/2014/main" id="{93C19F45-1C6F-425F-8E06-4AA54D46A57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751" name="Text Box 17">
          <a:extLst>
            <a:ext uri="{FF2B5EF4-FFF2-40B4-BE49-F238E27FC236}">
              <a16:creationId xmlns:a16="http://schemas.microsoft.com/office/drawing/2014/main" id="{1160C1CA-9EFA-413F-A8E4-4A5A2689B53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752" name="Text Box 18">
          <a:extLst>
            <a:ext uri="{FF2B5EF4-FFF2-40B4-BE49-F238E27FC236}">
              <a16:creationId xmlns:a16="http://schemas.microsoft.com/office/drawing/2014/main" id="{34005C5B-3F19-4156-A8BD-8055A8DA10E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753" name="Text Box 19">
          <a:extLst>
            <a:ext uri="{FF2B5EF4-FFF2-40B4-BE49-F238E27FC236}">
              <a16:creationId xmlns:a16="http://schemas.microsoft.com/office/drawing/2014/main" id="{C642A2DB-FD43-4A73-8434-A6AAF276A00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754" name="Text Box 16">
          <a:extLst>
            <a:ext uri="{FF2B5EF4-FFF2-40B4-BE49-F238E27FC236}">
              <a16:creationId xmlns:a16="http://schemas.microsoft.com/office/drawing/2014/main" id="{99FC64AE-AD5C-438F-9F3F-546E3CE47F3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755" name="Text Box 17">
          <a:extLst>
            <a:ext uri="{FF2B5EF4-FFF2-40B4-BE49-F238E27FC236}">
              <a16:creationId xmlns:a16="http://schemas.microsoft.com/office/drawing/2014/main" id="{8B74DE42-432E-4987-8DD4-02F4854B4BB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756" name="Text Box 18">
          <a:extLst>
            <a:ext uri="{FF2B5EF4-FFF2-40B4-BE49-F238E27FC236}">
              <a16:creationId xmlns:a16="http://schemas.microsoft.com/office/drawing/2014/main" id="{530CA720-1AA8-412D-9216-2277E739DD2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757" name="Text Box 19">
          <a:extLst>
            <a:ext uri="{FF2B5EF4-FFF2-40B4-BE49-F238E27FC236}">
              <a16:creationId xmlns:a16="http://schemas.microsoft.com/office/drawing/2014/main" id="{39E6B6D9-60DC-4FB5-AEB3-2F1EBC18EA5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504825</xdr:rowOff>
    </xdr:from>
    <xdr:ext cx="95250" cy="456743"/>
    <xdr:sp macro="" textlink="">
      <xdr:nvSpPr>
        <xdr:cNvPr id="3758" name="Text Box 15">
          <a:extLst>
            <a:ext uri="{FF2B5EF4-FFF2-40B4-BE49-F238E27FC236}">
              <a16:creationId xmlns:a16="http://schemas.microsoft.com/office/drawing/2014/main" id="{A9D5D5C8-93BE-4C5A-90CF-D455E6F54168}"/>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504825</xdr:rowOff>
    </xdr:from>
    <xdr:ext cx="95250" cy="442269"/>
    <xdr:sp macro="" textlink="">
      <xdr:nvSpPr>
        <xdr:cNvPr id="3759" name="Text Box 15">
          <a:extLst>
            <a:ext uri="{FF2B5EF4-FFF2-40B4-BE49-F238E27FC236}">
              <a16:creationId xmlns:a16="http://schemas.microsoft.com/office/drawing/2014/main" id="{2861185A-1FBC-44AB-B9A8-01E3A79B1CAE}"/>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504825</xdr:rowOff>
    </xdr:from>
    <xdr:ext cx="95250" cy="442269"/>
    <xdr:sp macro="" textlink="">
      <xdr:nvSpPr>
        <xdr:cNvPr id="3760" name="Text Box 15">
          <a:extLst>
            <a:ext uri="{FF2B5EF4-FFF2-40B4-BE49-F238E27FC236}">
              <a16:creationId xmlns:a16="http://schemas.microsoft.com/office/drawing/2014/main" id="{ECB3B6C8-2B2E-40FD-8342-3D0834B331B3}"/>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504825</xdr:rowOff>
    </xdr:from>
    <xdr:ext cx="95250" cy="213632"/>
    <xdr:sp macro="" textlink="">
      <xdr:nvSpPr>
        <xdr:cNvPr id="3761" name="Text Box 15">
          <a:extLst>
            <a:ext uri="{FF2B5EF4-FFF2-40B4-BE49-F238E27FC236}">
              <a16:creationId xmlns:a16="http://schemas.microsoft.com/office/drawing/2014/main" id="{1C98A625-E21F-4022-BC1D-0EB0C947919C}"/>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504825</xdr:rowOff>
    </xdr:from>
    <xdr:ext cx="95250" cy="444331"/>
    <xdr:sp macro="" textlink="">
      <xdr:nvSpPr>
        <xdr:cNvPr id="3762" name="Text Box 15">
          <a:extLst>
            <a:ext uri="{FF2B5EF4-FFF2-40B4-BE49-F238E27FC236}">
              <a16:creationId xmlns:a16="http://schemas.microsoft.com/office/drawing/2014/main" id="{02CDC77C-260E-4B45-8113-F1E9C6C44E9D}"/>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504825</xdr:rowOff>
    </xdr:from>
    <xdr:ext cx="95250" cy="213632"/>
    <xdr:sp macro="" textlink="">
      <xdr:nvSpPr>
        <xdr:cNvPr id="3763" name="Text Box 15">
          <a:extLst>
            <a:ext uri="{FF2B5EF4-FFF2-40B4-BE49-F238E27FC236}">
              <a16:creationId xmlns:a16="http://schemas.microsoft.com/office/drawing/2014/main" id="{593A48F9-93B5-4A1F-82B8-BF9F25E2A601}"/>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64" name="Text Box 16">
          <a:extLst>
            <a:ext uri="{FF2B5EF4-FFF2-40B4-BE49-F238E27FC236}">
              <a16:creationId xmlns:a16="http://schemas.microsoft.com/office/drawing/2014/main" id="{E01AF9D4-2C4B-4B41-A1FC-F99C74C6CB1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65" name="Text Box 17">
          <a:extLst>
            <a:ext uri="{FF2B5EF4-FFF2-40B4-BE49-F238E27FC236}">
              <a16:creationId xmlns:a16="http://schemas.microsoft.com/office/drawing/2014/main" id="{EEC659CA-76C2-4C2D-BFB6-997A0D27577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66" name="Text Box 18">
          <a:extLst>
            <a:ext uri="{FF2B5EF4-FFF2-40B4-BE49-F238E27FC236}">
              <a16:creationId xmlns:a16="http://schemas.microsoft.com/office/drawing/2014/main" id="{3320AF65-338A-41FA-8993-9AE0E324454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67" name="Text Box 19">
          <a:extLst>
            <a:ext uri="{FF2B5EF4-FFF2-40B4-BE49-F238E27FC236}">
              <a16:creationId xmlns:a16="http://schemas.microsoft.com/office/drawing/2014/main" id="{C3870FD4-45D9-42C9-A41B-06C3DDD48E2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68" name="Text Box 16">
          <a:extLst>
            <a:ext uri="{FF2B5EF4-FFF2-40B4-BE49-F238E27FC236}">
              <a16:creationId xmlns:a16="http://schemas.microsoft.com/office/drawing/2014/main" id="{3722E533-F250-4516-84D6-FC91100B270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69" name="Text Box 17">
          <a:extLst>
            <a:ext uri="{FF2B5EF4-FFF2-40B4-BE49-F238E27FC236}">
              <a16:creationId xmlns:a16="http://schemas.microsoft.com/office/drawing/2014/main" id="{CBAB7CFF-6180-488D-A181-8F88E404DD2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70" name="Text Box 18">
          <a:extLst>
            <a:ext uri="{FF2B5EF4-FFF2-40B4-BE49-F238E27FC236}">
              <a16:creationId xmlns:a16="http://schemas.microsoft.com/office/drawing/2014/main" id="{EBEA9E7C-8905-4641-9B74-6DD69CB6754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71" name="Text Box 19">
          <a:extLst>
            <a:ext uri="{FF2B5EF4-FFF2-40B4-BE49-F238E27FC236}">
              <a16:creationId xmlns:a16="http://schemas.microsoft.com/office/drawing/2014/main" id="{5294F032-24A4-4D82-A609-56432255A7C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86</xdr:row>
      <xdr:rowOff>0</xdr:rowOff>
    </xdr:from>
    <xdr:ext cx="95250" cy="171450"/>
    <xdr:sp macro="" textlink="">
      <xdr:nvSpPr>
        <xdr:cNvPr id="3772" name="Text Box 16">
          <a:extLst>
            <a:ext uri="{FF2B5EF4-FFF2-40B4-BE49-F238E27FC236}">
              <a16:creationId xmlns:a16="http://schemas.microsoft.com/office/drawing/2014/main" id="{A7BB5F96-447D-4D49-BDA7-197D9DBFC6E6}"/>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86</xdr:row>
      <xdr:rowOff>0</xdr:rowOff>
    </xdr:from>
    <xdr:ext cx="95250" cy="171450"/>
    <xdr:sp macro="" textlink="">
      <xdr:nvSpPr>
        <xdr:cNvPr id="3773" name="Text Box 17">
          <a:extLst>
            <a:ext uri="{FF2B5EF4-FFF2-40B4-BE49-F238E27FC236}">
              <a16:creationId xmlns:a16="http://schemas.microsoft.com/office/drawing/2014/main" id="{EC91B274-6C0D-489E-BA4E-4C3F70D8A6A7}"/>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86</xdr:row>
      <xdr:rowOff>0</xdr:rowOff>
    </xdr:from>
    <xdr:ext cx="95250" cy="171450"/>
    <xdr:sp macro="" textlink="">
      <xdr:nvSpPr>
        <xdr:cNvPr id="3774" name="Text Box 18">
          <a:extLst>
            <a:ext uri="{FF2B5EF4-FFF2-40B4-BE49-F238E27FC236}">
              <a16:creationId xmlns:a16="http://schemas.microsoft.com/office/drawing/2014/main" id="{41176413-8CDA-4166-9228-F4D59FF23B96}"/>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86</xdr:row>
      <xdr:rowOff>0</xdr:rowOff>
    </xdr:from>
    <xdr:ext cx="95250" cy="171450"/>
    <xdr:sp macro="" textlink="">
      <xdr:nvSpPr>
        <xdr:cNvPr id="3775" name="Text Box 19">
          <a:extLst>
            <a:ext uri="{FF2B5EF4-FFF2-40B4-BE49-F238E27FC236}">
              <a16:creationId xmlns:a16="http://schemas.microsoft.com/office/drawing/2014/main" id="{06CA03BF-BB0A-4684-A07E-AF09C3BEF8FE}"/>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84</xdr:row>
      <xdr:rowOff>504825</xdr:rowOff>
    </xdr:from>
    <xdr:ext cx="95250" cy="444014"/>
    <xdr:sp macro="" textlink="">
      <xdr:nvSpPr>
        <xdr:cNvPr id="3776" name="Text Box 15">
          <a:extLst>
            <a:ext uri="{FF2B5EF4-FFF2-40B4-BE49-F238E27FC236}">
              <a16:creationId xmlns:a16="http://schemas.microsoft.com/office/drawing/2014/main" id="{7FFBBB66-BAF8-422A-8E61-4F19BCFFA129}"/>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77" name="Text Box 16">
          <a:extLst>
            <a:ext uri="{FF2B5EF4-FFF2-40B4-BE49-F238E27FC236}">
              <a16:creationId xmlns:a16="http://schemas.microsoft.com/office/drawing/2014/main" id="{1E73957B-E2E5-446A-B089-CF466060088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78" name="Text Box 17">
          <a:extLst>
            <a:ext uri="{FF2B5EF4-FFF2-40B4-BE49-F238E27FC236}">
              <a16:creationId xmlns:a16="http://schemas.microsoft.com/office/drawing/2014/main" id="{FCA26FF5-B0E0-480E-9A95-31811FA182F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79" name="Text Box 18">
          <a:extLst>
            <a:ext uri="{FF2B5EF4-FFF2-40B4-BE49-F238E27FC236}">
              <a16:creationId xmlns:a16="http://schemas.microsoft.com/office/drawing/2014/main" id="{78259F58-9C4A-4AD9-804B-770C2E54617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80" name="Text Box 19">
          <a:extLst>
            <a:ext uri="{FF2B5EF4-FFF2-40B4-BE49-F238E27FC236}">
              <a16:creationId xmlns:a16="http://schemas.microsoft.com/office/drawing/2014/main" id="{C6D06A78-2A76-4E1D-AA5E-519BFD9476B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84</xdr:row>
      <xdr:rowOff>504825</xdr:rowOff>
    </xdr:from>
    <xdr:ext cx="95250" cy="442269"/>
    <xdr:sp macro="" textlink="">
      <xdr:nvSpPr>
        <xdr:cNvPr id="3781" name="Text Box 15">
          <a:extLst>
            <a:ext uri="{FF2B5EF4-FFF2-40B4-BE49-F238E27FC236}">
              <a16:creationId xmlns:a16="http://schemas.microsoft.com/office/drawing/2014/main" id="{52F75381-4E04-4048-B198-2D5795813DC3}"/>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82" name="Text Box 16">
          <a:extLst>
            <a:ext uri="{FF2B5EF4-FFF2-40B4-BE49-F238E27FC236}">
              <a16:creationId xmlns:a16="http://schemas.microsoft.com/office/drawing/2014/main" id="{F8AC5C1E-065A-485D-8673-016096579B2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83" name="Text Box 17">
          <a:extLst>
            <a:ext uri="{FF2B5EF4-FFF2-40B4-BE49-F238E27FC236}">
              <a16:creationId xmlns:a16="http://schemas.microsoft.com/office/drawing/2014/main" id="{A550E9C2-9E1F-48BC-A2D5-9973043CD12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84" name="Text Box 18">
          <a:extLst>
            <a:ext uri="{FF2B5EF4-FFF2-40B4-BE49-F238E27FC236}">
              <a16:creationId xmlns:a16="http://schemas.microsoft.com/office/drawing/2014/main" id="{F6B244EE-88A1-42D6-8AAB-89510676359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785" name="Text Box 16">
          <a:extLst>
            <a:ext uri="{FF2B5EF4-FFF2-40B4-BE49-F238E27FC236}">
              <a16:creationId xmlns:a16="http://schemas.microsoft.com/office/drawing/2014/main" id="{BBFF8D6A-5300-42FE-ACD0-301927C834E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786" name="Text Box 17">
          <a:extLst>
            <a:ext uri="{FF2B5EF4-FFF2-40B4-BE49-F238E27FC236}">
              <a16:creationId xmlns:a16="http://schemas.microsoft.com/office/drawing/2014/main" id="{68739D26-33A8-4B51-ADBA-93C4DB85E3C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787" name="Text Box 18">
          <a:extLst>
            <a:ext uri="{FF2B5EF4-FFF2-40B4-BE49-F238E27FC236}">
              <a16:creationId xmlns:a16="http://schemas.microsoft.com/office/drawing/2014/main" id="{F872A707-4C6A-4FDB-BFE9-FD8C626CC5E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788" name="Text Box 19">
          <a:extLst>
            <a:ext uri="{FF2B5EF4-FFF2-40B4-BE49-F238E27FC236}">
              <a16:creationId xmlns:a16="http://schemas.microsoft.com/office/drawing/2014/main" id="{2DECEE72-C8AE-45AB-8F8E-0FC3792567D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789" name="Text Box 16">
          <a:extLst>
            <a:ext uri="{FF2B5EF4-FFF2-40B4-BE49-F238E27FC236}">
              <a16:creationId xmlns:a16="http://schemas.microsoft.com/office/drawing/2014/main" id="{1F00093C-C771-4687-AF53-9A3881110DA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790" name="Text Box 17">
          <a:extLst>
            <a:ext uri="{FF2B5EF4-FFF2-40B4-BE49-F238E27FC236}">
              <a16:creationId xmlns:a16="http://schemas.microsoft.com/office/drawing/2014/main" id="{7308DDED-5898-4FD9-AFED-C1F414E75FE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791" name="Text Box 18">
          <a:extLst>
            <a:ext uri="{FF2B5EF4-FFF2-40B4-BE49-F238E27FC236}">
              <a16:creationId xmlns:a16="http://schemas.microsoft.com/office/drawing/2014/main" id="{AC1AA303-C204-4BDA-B822-66BD65921FD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86</xdr:row>
      <xdr:rowOff>170392</xdr:rowOff>
    </xdr:from>
    <xdr:ext cx="95250" cy="213632"/>
    <xdr:sp macro="" textlink="">
      <xdr:nvSpPr>
        <xdr:cNvPr id="3792" name="Text Box 15">
          <a:extLst>
            <a:ext uri="{FF2B5EF4-FFF2-40B4-BE49-F238E27FC236}">
              <a16:creationId xmlns:a16="http://schemas.microsoft.com/office/drawing/2014/main" id="{3549BCC9-8FFE-47EF-9CC6-BB683F78ABCB}"/>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93" name="Text Box 16">
          <a:extLst>
            <a:ext uri="{FF2B5EF4-FFF2-40B4-BE49-F238E27FC236}">
              <a16:creationId xmlns:a16="http://schemas.microsoft.com/office/drawing/2014/main" id="{D6F17A71-D30B-4578-B3C3-DE2BE7C7B29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94" name="Text Box 17">
          <a:extLst>
            <a:ext uri="{FF2B5EF4-FFF2-40B4-BE49-F238E27FC236}">
              <a16:creationId xmlns:a16="http://schemas.microsoft.com/office/drawing/2014/main" id="{A2F0D098-961B-430C-811B-47E7D263A7E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95" name="Text Box 18">
          <a:extLst>
            <a:ext uri="{FF2B5EF4-FFF2-40B4-BE49-F238E27FC236}">
              <a16:creationId xmlns:a16="http://schemas.microsoft.com/office/drawing/2014/main" id="{E049B4AD-EC7C-4CB3-8784-E6FB1A9658D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96" name="Text Box 19">
          <a:extLst>
            <a:ext uri="{FF2B5EF4-FFF2-40B4-BE49-F238E27FC236}">
              <a16:creationId xmlns:a16="http://schemas.microsoft.com/office/drawing/2014/main" id="{E6D50177-E7C7-4DBE-A838-A4902F2A66F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97" name="Text Box 16">
          <a:extLst>
            <a:ext uri="{FF2B5EF4-FFF2-40B4-BE49-F238E27FC236}">
              <a16:creationId xmlns:a16="http://schemas.microsoft.com/office/drawing/2014/main" id="{A2C9ACC9-0A0C-4417-BC18-C5E7E0842CF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98" name="Text Box 17">
          <a:extLst>
            <a:ext uri="{FF2B5EF4-FFF2-40B4-BE49-F238E27FC236}">
              <a16:creationId xmlns:a16="http://schemas.microsoft.com/office/drawing/2014/main" id="{E3BFDFFA-6264-4C85-9476-F4AFD420FD0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99" name="Text Box 18">
          <a:extLst>
            <a:ext uri="{FF2B5EF4-FFF2-40B4-BE49-F238E27FC236}">
              <a16:creationId xmlns:a16="http://schemas.microsoft.com/office/drawing/2014/main" id="{BFE4E159-4676-4786-9F94-1B8417C81DD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800" name="Text Box 19">
          <a:extLst>
            <a:ext uri="{FF2B5EF4-FFF2-40B4-BE49-F238E27FC236}">
              <a16:creationId xmlns:a16="http://schemas.microsoft.com/office/drawing/2014/main" id="{BCB14EA3-6CE8-4E7D-A179-3736D48D431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83</xdr:row>
      <xdr:rowOff>0</xdr:rowOff>
    </xdr:from>
    <xdr:ext cx="95250" cy="171450"/>
    <xdr:sp macro="" textlink="">
      <xdr:nvSpPr>
        <xdr:cNvPr id="3801" name="Text Box 16">
          <a:extLst>
            <a:ext uri="{FF2B5EF4-FFF2-40B4-BE49-F238E27FC236}">
              <a16:creationId xmlns:a16="http://schemas.microsoft.com/office/drawing/2014/main" id="{6DCB4C46-3F17-4780-BCFA-E3D6E8B7CCBC}"/>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83</xdr:row>
      <xdr:rowOff>0</xdr:rowOff>
    </xdr:from>
    <xdr:ext cx="95250" cy="171450"/>
    <xdr:sp macro="" textlink="">
      <xdr:nvSpPr>
        <xdr:cNvPr id="3802" name="Text Box 17">
          <a:extLst>
            <a:ext uri="{FF2B5EF4-FFF2-40B4-BE49-F238E27FC236}">
              <a16:creationId xmlns:a16="http://schemas.microsoft.com/office/drawing/2014/main" id="{08A9AB6C-10ED-4278-AF84-DC69BBDB339C}"/>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83</xdr:row>
      <xdr:rowOff>0</xdr:rowOff>
    </xdr:from>
    <xdr:ext cx="95250" cy="171450"/>
    <xdr:sp macro="" textlink="">
      <xdr:nvSpPr>
        <xdr:cNvPr id="3803" name="Text Box 18">
          <a:extLst>
            <a:ext uri="{FF2B5EF4-FFF2-40B4-BE49-F238E27FC236}">
              <a16:creationId xmlns:a16="http://schemas.microsoft.com/office/drawing/2014/main" id="{EAFA30A2-2B1D-45ED-8A61-EFC8D97643FC}"/>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83</xdr:row>
      <xdr:rowOff>0</xdr:rowOff>
    </xdr:from>
    <xdr:ext cx="95250" cy="171450"/>
    <xdr:sp macro="" textlink="">
      <xdr:nvSpPr>
        <xdr:cNvPr id="3804" name="Text Box 19">
          <a:extLst>
            <a:ext uri="{FF2B5EF4-FFF2-40B4-BE49-F238E27FC236}">
              <a16:creationId xmlns:a16="http://schemas.microsoft.com/office/drawing/2014/main" id="{CB703499-B227-4871-8968-E684AAD142B8}"/>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84</xdr:row>
      <xdr:rowOff>504825</xdr:rowOff>
    </xdr:from>
    <xdr:ext cx="95250" cy="444014"/>
    <xdr:sp macro="" textlink="">
      <xdr:nvSpPr>
        <xdr:cNvPr id="3805" name="Text Box 15">
          <a:extLst>
            <a:ext uri="{FF2B5EF4-FFF2-40B4-BE49-F238E27FC236}">
              <a16:creationId xmlns:a16="http://schemas.microsoft.com/office/drawing/2014/main" id="{2823DF4A-0DD5-4DA0-AABB-0964EA6F8018}"/>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806" name="Text Box 16">
          <a:extLst>
            <a:ext uri="{FF2B5EF4-FFF2-40B4-BE49-F238E27FC236}">
              <a16:creationId xmlns:a16="http://schemas.microsoft.com/office/drawing/2014/main" id="{EAE61991-5957-4D9E-8D8D-733294BDD4D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807" name="Text Box 17">
          <a:extLst>
            <a:ext uri="{FF2B5EF4-FFF2-40B4-BE49-F238E27FC236}">
              <a16:creationId xmlns:a16="http://schemas.microsoft.com/office/drawing/2014/main" id="{8B69381A-55B5-46EC-AC03-C634FD1D911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808" name="Text Box 18">
          <a:extLst>
            <a:ext uri="{FF2B5EF4-FFF2-40B4-BE49-F238E27FC236}">
              <a16:creationId xmlns:a16="http://schemas.microsoft.com/office/drawing/2014/main" id="{066237A3-89D9-4AA0-BC20-0B95FE35502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809" name="Text Box 19">
          <a:extLst>
            <a:ext uri="{FF2B5EF4-FFF2-40B4-BE49-F238E27FC236}">
              <a16:creationId xmlns:a16="http://schemas.microsoft.com/office/drawing/2014/main" id="{B887559E-D83B-4CF2-8136-81FF751F71C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810" name="Text Box 16">
          <a:extLst>
            <a:ext uri="{FF2B5EF4-FFF2-40B4-BE49-F238E27FC236}">
              <a16:creationId xmlns:a16="http://schemas.microsoft.com/office/drawing/2014/main" id="{E2E37512-0824-4BF2-9EFC-BD52CA88851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811" name="Text Box 17">
          <a:extLst>
            <a:ext uri="{FF2B5EF4-FFF2-40B4-BE49-F238E27FC236}">
              <a16:creationId xmlns:a16="http://schemas.microsoft.com/office/drawing/2014/main" id="{57425478-42F9-440A-A1DA-B85AFB845B7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86</xdr:row>
      <xdr:rowOff>15875</xdr:rowOff>
    </xdr:from>
    <xdr:ext cx="95250" cy="171450"/>
    <xdr:sp macro="" textlink="">
      <xdr:nvSpPr>
        <xdr:cNvPr id="3812" name="Text Box 18">
          <a:extLst>
            <a:ext uri="{FF2B5EF4-FFF2-40B4-BE49-F238E27FC236}">
              <a16:creationId xmlns:a16="http://schemas.microsoft.com/office/drawing/2014/main" id="{E9E60201-4F0B-40FA-A3F5-F4D96D018224}"/>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813" name="Text Box 16">
          <a:extLst>
            <a:ext uri="{FF2B5EF4-FFF2-40B4-BE49-F238E27FC236}">
              <a16:creationId xmlns:a16="http://schemas.microsoft.com/office/drawing/2014/main" id="{CCFB344E-73C9-4CC8-8583-471E4498D07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814" name="Text Box 17">
          <a:extLst>
            <a:ext uri="{FF2B5EF4-FFF2-40B4-BE49-F238E27FC236}">
              <a16:creationId xmlns:a16="http://schemas.microsoft.com/office/drawing/2014/main" id="{214E556E-3E70-4FB6-936C-52752D5F915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815" name="Text Box 18">
          <a:extLst>
            <a:ext uri="{FF2B5EF4-FFF2-40B4-BE49-F238E27FC236}">
              <a16:creationId xmlns:a16="http://schemas.microsoft.com/office/drawing/2014/main" id="{D1A43D9E-B8AB-4413-98CC-4BE72A10E37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816" name="Text Box 19">
          <a:extLst>
            <a:ext uri="{FF2B5EF4-FFF2-40B4-BE49-F238E27FC236}">
              <a16:creationId xmlns:a16="http://schemas.microsoft.com/office/drawing/2014/main" id="{63C017E5-1433-4A1B-868D-AB7873705A4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817" name="Text Box 16">
          <a:extLst>
            <a:ext uri="{FF2B5EF4-FFF2-40B4-BE49-F238E27FC236}">
              <a16:creationId xmlns:a16="http://schemas.microsoft.com/office/drawing/2014/main" id="{7B821747-DC46-4711-8555-C0F0B9F2EFD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86</xdr:row>
      <xdr:rowOff>170392</xdr:rowOff>
    </xdr:from>
    <xdr:ext cx="95250" cy="213632"/>
    <xdr:sp macro="" textlink="">
      <xdr:nvSpPr>
        <xdr:cNvPr id="3818" name="Text Box 15">
          <a:extLst>
            <a:ext uri="{FF2B5EF4-FFF2-40B4-BE49-F238E27FC236}">
              <a16:creationId xmlns:a16="http://schemas.microsoft.com/office/drawing/2014/main" id="{69FA6F25-B076-4EBA-8D14-F4DD4B05A385}"/>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28</xdr:col>
      <xdr:colOff>207168</xdr:colOff>
      <xdr:row>26</xdr:row>
      <xdr:rowOff>128588</xdr:rowOff>
    </xdr:from>
    <xdr:to>
      <xdr:col>33</xdr:col>
      <xdr:colOff>1475286</xdr:colOff>
      <xdr:row>66</xdr:row>
      <xdr:rowOff>119415</xdr:rowOff>
    </xdr:to>
    <xdr:pic>
      <xdr:nvPicPr>
        <xdr:cNvPr id="2" name="Imagen 1">
          <a:extLst>
            <a:ext uri="{FF2B5EF4-FFF2-40B4-BE49-F238E27FC236}">
              <a16:creationId xmlns:a16="http://schemas.microsoft.com/office/drawing/2014/main" id="{822CD78E-75AE-458C-BE5C-17706B1454BE}"/>
            </a:ext>
          </a:extLst>
        </xdr:cNvPr>
        <xdr:cNvPicPr>
          <a:picLocks noChangeAspect="1"/>
        </xdr:cNvPicPr>
      </xdr:nvPicPr>
      <xdr:blipFill>
        <a:blip xmlns:r="http://schemas.openxmlformats.org/officeDocument/2006/relationships" r:embed="rId1"/>
        <a:stretch>
          <a:fillRect/>
        </a:stretch>
      </xdr:blipFill>
      <xdr:spPr>
        <a:xfrm>
          <a:off x="20431918" y="5360988"/>
          <a:ext cx="7516517" cy="7110992"/>
        </a:xfrm>
        <a:prstGeom prst="rect">
          <a:avLst/>
        </a:prstGeom>
      </xdr:spPr>
    </xdr:pic>
    <xdr:clientData/>
  </xdr:twoCellAnchor>
  <xdr:twoCellAnchor editAs="oneCell">
    <xdr:from>
      <xdr:col>32</xdr:col>
      <xdr:colOff>889000</xdr:colOff>
      <xdr:row>28</xdr:row>
      <xdr:rowOff>0</xdr:rowOff>
    </xdr:from>
    <xdr:to>
      <xdr:col>48</xdr:col>
      <xdr:colOff>238128</xdr:colOff>
      <xdr:row>63</xdr:row>
      <xdr:rowOff>24531</xdr:rowOff>
    </xdr:to>
    <xdr:pic>
      <xdr:nvPicPr>
        <xdr:cNvPr id="3" name="Imagen 2">
          <a:extLst>
            <a:ext uri="{FF2B5EF4-FFF2-40B4-BE49-F238E27FC236}">
              <a16:creationId xmlns:a16="http://schemas.microsoft.com/office/drawing/2014/main" id="{F09F2A0F-F4E8-43D4-9434-CD7060B50D8B}"/>
            </a:ext>
          </a:extLst>
        </xdr:cNvPr>
        <xdr:cNvPicPr>
          <a:picLocks noChangeAspect="1"/>
        </xdr:cNvPicPr>
      </xdr:nvPicPr>
      <xdr:blipFill rotWithShape="1">
        <a:blip xmlns:r="http://schemas.openxmlformats.org/officeDocument/2006/relationships" r:embed="rId2"/>
        <a:srcRect l="6425" t="17904" r="5370" b="16965"/>
        <a:stretch/>
      </xdr:blipFill>
      <xdr:spPr>
        <a:xfrm>
          <a:off x="25768300" y="5549900"/>
          <a:ext cx="16163927" cy="6387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28</xdr:col>
      <xdr:colOff>207168</xdr:colOff>
      <xdr:row>27</xdr:row>
      <xdr:rowOff>128588</xdr:rowOff>
    </xdr:from>
    <xdr:to>
      <xdr:col>33</xdr:col>
      <xdr:colOff>1475285</xdr:colOff>
      <xdr:row>67</xdr:row>
      <xdr:rowOff>83129</xdr:rowOff>
    </xdr:to>
    <xdr:pic>
      <xdr:nvPicPr>
        <xdr:cNvPr id="2" name="Imagen 1">
          <a:extLst>
            <a:ext uri="{FF2B5EF4-FFF2-40B4-BE49-F238E27FC236}">
              <a16:creationId xmlns:a16="http://schemas.microsoft.com/office/drawing/2014/main" id="{F57A9246-BDD7-412A-94A5-2D4514547C5B}"/>
            </a:ext>
          </a:extLst>
        </xdr:cNvPr>
        <xdr:cNvPicPr>
          <a:picLocks noChangeAspect="1"/>
        </xdr:cNvPicPr>
      </xdr:nvPicPr>
      <xdr:blipFill>
        <a:blip xmlns:r="http://schemas.openxmlformats.org/officeDocument/2006/relationships" r:embed="rId1"/>
        <a:stretch>
          <a:fillRect/>
        </a:stretch>
      </xdr:blipFill>
      <xdr:spPr>
        <a:xfrm>
          <a:off x="24089518" y="7062788"/>
          <a:ext cx="7516518" cy="7110992"/>
        </a:xfrm>
        <a:prstGeom prst="rect">
          <a:avLst/>
        </a:prstGeom>
      </xdr:spPr>
    </xdr:pic>
    <xdr:clientData/>
  </xdr:twoCellAnchor>
  <xdr:twoCellAnchor editAs="oneCell">
    <xdr:from>
      <xdr:col>32</xdr:col>
      <xdr:colOff>889000</xdr:colOff>
      <xdr:row>29</xdr:row>
      <xdr:rowOff>0</xdr:rowOff>
    </xdr:from>
    <xdr:to>
      <xdr:col>48</xdr:col>
      <xdr:colOff>238126</xdr:colOff>
      <xdr:row>64</xdr:row>
      <xdr:rowOff>24531</xdr:rowOff>
    </xdr:to>
    <xdr:pic>
      <xdr:nvPicPr>
        <xdr:cNvPr id="3" name="Imagen 2">
          <a:extLst>
            <a:ext uri="{FF2B5EF4-FFF2-40B4-BE49-F238E27FC236}">
              <a16:creationId xmlns:a16="http://schemas.microsoft.com/office/drawing/2014/main" id="{71E73BD4-29BB-4442-BA44-D43A3A24D15E}"/>
            </a:ext>
          </a:extLst>
        </xdr:cNvPr>
        <xdr:cNvPicPr>
          <a:picLocks noChangeAspect="1"/>
        </xdr:cNvPicPr>
      </xdr:nvPicPr>
      <xdr:blipFill rotWithShape="1">
        <a:blip xmlns:r="http://schemas.openxmlformats.org/officeDocument/2006/relationships" r:embed="rId2"/>
        <a:srcRect l="6425" t="17904" r="5370" b="16965"/>
        <a:stretch/>
      </xdr:blipFill>
      <xdr:spPr>
        <a:xfrm>
          <a:off x="29425900" y="7251700"/>
          <a:ext cx="16163927" cy="6387232"/>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Users/romulo%20mu&#241;oz/Downloads/MAPA%20DE%20RIESGOS.%20BIENES%20Y%20SERVICIOS%20VIC.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d.docs.live.net/Users/BENAVIDES%20SALAS/Dropbox/VICTOR%20BENAVIDES/GOBERNACION%202018/PRODUCTOS/F-ES-05%20MAPA%20DE%20RIESGOS%20V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CONTROL DE CAMBIOS"/>
      <sheetName val="GLOSARIO DAFP RIESGOS"/>
      <sheetName val="FACTORES CRITICOS DEL RIESGO"/>
      <sheetName val="CONTEXTO E IDENTIFICACIÓN"/>
      <sheetName val="PROBABILIDAD"/>
      <sheetName val="IMPACTO RIESGOS CORRUPCION"/>
      <sheetName val="IMPACTO"/>
      <sheetName val="ANALISIS R. INHERENTE"/>
      <sheetName val="VALORACIÓN DEL CONTROL"/>
      <sheetName val="MAPA DE RIESGOS"/>
      <sheetName val="ANALISIS R. RESIDUAL"/>
      <sheetName val="RIESGO DEL PROCESO"/>
      <sheetName val="LISTAS FORMULAS"/>
    </sheetNames>
    <sheetDataSet>
      <sheetData sheetId="0" refreshError="1"/>
      <sheetData sheetId="1" refreshError="1"/>
      <sheetData sheetId="2" refreshError="1"/>
      <sheetData sheetId="3" refreshError="1"/>
      <sheetData sheetId="4">
        <row r="29">
          <cell r="E29" t="str">
            <v>Externo</v>
          </cell>
        </row>
        <row r="30">
          <cell r="E30" t="str">
            <v>Interno</v>
          </cell>
        </row>
        <row r="31">
          <cell r="E31" t="str">
            <v>Proceso</v>
          </cell>
        </row>
        <row r="32">
          <cell r="E32" t="str">
            <v>Corrupción</v>
          </cell>
        </row>
      </sheetData>
      <sheetData sheetId="5"/>
      <sheetData sheetId="6" refreshError="1"/>
      <sheetData sheetId="7"/>
      <sheetData sheetId="8" refreshError="1"/>
      <sheetData sheetId="9" refreshError="1"/>
      <sheetData sheetId="10"/>
      <sheetData sheetId="11" refreshError="1"/>
      <sheetData sheetId="12" refreshError="1"/>
      <sheetData sheetId="13">
        <row r="3">
          <cell r="C3" t="str">
            <v>Insignificante</v>
          </cell>
          <cell r="F3" t="str">
            <v>Directamente</v>
          </cell>
          <cell r="G3" t="str">
            <v>Directamente</v>
          </cell>
          <cell r="H3" t="str">
            <v>Débil</v>
          </cell>
        </row>
        <row r="4">
          <cell r="C4" t="str">
            <v>Menor</v>
          </cell>
          <cell r="F4" t="str">
            <v>No Disminuye</v>
          </cell>
          <cell r="G4" t="str">
            <v>Indirectamente</v>
          </cell>
          <cell r="H4" t="str">
            <v>Moderado</v>
          </cell>
        </row>
        <row r="5">
          <cell r="C5" t="str">
            <v>Moderado</v>
          </cell>
          <cell r="G5" t="str">
            <v>No Disminuye</v>
          </cell>
          <cell r="H5" t="str">
            <v>Fuerte</v>
          </cell>
        </row>
        <row r="6">
          <cell r="C6" t="str">
            <v>Mayor</v>
          </cell>
        </row>
        <row r="7">
          <cell r="C7" t="str">
            <v>Catastrofico</v>
          </cell>
        </row>
        <row r="14">
          <cell r="F14">
            <v>15</v>
          </cell>
        </row>
        <row r="15">
          <cell r="F15">
            <v>0</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ROL DE CAMBIOS"/>
      <sheetName val="CONTEXTO E IDENTIFICACIÓN"/>
      <sheetName val="ANALISIS"/>
      <sheetName val="VALORACIÓN DEL RIESGO"/>
      <sheetName val="MAPA DE RIESGOS"/>
      <sheetName val="DEFINICIONES "/>
    </sheetNames>
    <sheetDataSet>
      <sheetData sheetId="0"/>
      <sheetData sheetId="1">
        <row r="6">
          <cell r="C6" t="str">
            <v>Externo</v>
          </cell>
        </row>
        <row r="21">
          <cell r="C21" t="str">
            <v>Corrupción</v>
          </cell>
        </row>
        <row r="22">
          <cell r="C22" t="str">
            <v>Externo</v>
          </cell>
        </row>
        <row r="23">
          <cell r="C23" t="str">
            <v>Interno</v>
          </cell>
        </row>
        <row r="24">
          <cell r="C24" t="str">
            <v>Proceso</v>
          </cell>
        </row>
      </sheetData>
      <sheetData sheetId="2"/>
      <sheetData sheetId="3"/>
      <sheetData sheetId="4"/>
      <sheetData sheetId="5"/>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H128"/>
  <sheetViews>
    <sheetView topLeftCell="A5" zoomScaleNormal="100" workbookViewId="0">
      <selection activeCell="B7" sqref="B7:H7"/>
    </sheetView>
  </sheetViews>
  <sheetFormatPr baseColWidth="10" defaultColWidth="11.42578125" defaultRowHeight="15" x14ac:dyDescent="0.25"/>
  <cols>
    <col min="1" max="1" width="2.85546875" style="291" customWidth="1"/>
    <col min="2" max="3" width="24.7109375" style="291" customWidth="1"/>
    <col min="4" max="4" width="16" style="291" customWidth="1"/>
    <col min="5" max="5" width="24.7109375" style="291" customWidth="1"/>
    <col min="6" max="6" width="27.7109375" style="291" customWidth="1"/>
    <col min="7" max="8" width="24.7109375" style="291" customWidth="1"/>
    <col min="9" max="16384" width="11.42578125" style="291"/>
  </cols>
  <sheetData>
    <row r="1" spans="2:8" ht="15.75" thickBot="1" x14ac:dyDescent="0.3"/>
    <row r="2" spans="2:8" ht="18" x14ac:dyDescent="0.25">
      <c r="B2" s="375" t="s">
        <v>163</v>
      </c>
      <c r="C2" s="376"/>
      <c r="D2" s="376"/>
      <c r="E2" s="376"/>
      <c r="F2" s="376"/>
      <c r="G2" s="376"/>
      <c r="H2" s="377"/>
    </row>
    <row r="3" spans="2:8" x14ac:dyDescent="0.25">
      <c r="B3" s="292"/>
      <c r="C3" s="293"/>
      <c r="D3" s="293"/>
      <c r="E3" s="293"/>
      <c r="F3" s="293"/>
      <c r="G3" s="293"/>
      <c r="H3" s="294"/>
    </row>
    <row r="4" spans="2:8" ht="63" customHeight="1" x14ac:dyDescent="0.25">
      <c r="B4" s="378" t="s">
        <v>173</v>
      </c>
      <c r="C4" s="379"/>
      <c r="D4" s="379"/>
      <c r="E4" s="379"/>
      <c r="F4" s="379"/>
      <c r="G4" s="379"/>
      <c r="H4" s="380"/>
    </row>
    <row r="5" spans="2:8" ht="63" customHeight="1" x14ac:dyDescent="0.25">
      <c r="B5" s="381"/>
      <c r="C5" s="382"/>
      <c r="D5" s="382"/>
      <c r="E5" s="382"/>
      <c r="F5" s="382"/>
      <c r="G5" s="382"/>
      <c r="H5" s="383"/>
    </row>
    <row r="6" spans="2:8" ht="16.5" x14ac:dyDescent="0.25">
      <c r="B6" s="368" t="s">
        <v>164</v>
      </c>
      <c r="C6" s="384"/>
      <c r="D6" s="384"/>
      <c r="E6" s="384"/>
      <c r="F6" s="384"/>
      <c r="G6" s="384"/>
      <c r="H6" s="385"/>
    </row>
    <row r="7" spans="2:8" ht="95.25" customHeight="1" x14ac:dyDescent="0.25">
      <c r="B7" s="386" t="s">
        <v>174</v>
      </c>
      <c r="C7" s="387"/>
      <c r="D7" s="387"/>
      <c r="E7" s="387"/>
      <c r="F7" s="387"/>
      <c r="G7" s="387"/>
      <c r="H7" s="388"/>
    </row>
    <row r="8" spans="2:8" ht="16.5" x14ac:dyDescent="0.25">
      <c r="B8" s="271"/>
      <c r="C8" s="272"/>
      <c r="D8" s="272"/>
      <c r="E8" s="272"/>
      <c r="F8" s="272"/>
      <c r="G8" s="272"/>
      <c r="H8" s="273"/>
    </row>
    <row r="9" spans="2:8" ht="20.45" customHeight="1" x14ac:dyDescent="0.25">
      <c r="B9" s="390" t="s">
        <v>191</v>
      </c>
      <c r="C9" s="391"/>
      <c r="D9" s="391"/>
      <c r="E9" s="391"/>
      <c r="F9" s="391"/>
      <c r="G9" s="391"/>
      <c r="H9" s="392"/>
    </row>
    <row r="10" spans="2:8" ht="16.5" x14ac:dyDescent="0.25">
      <c r="B10" s="277"/>
      <c r="C10" s="278"/>
      <c r="D10" s="278"/>
      <c r="E10" s="278"/>
      <c r="F10" s="278"/>
      <c r="G10" s="278"/>
      <c r="H10" s="279"/>
    </row>
    <row r="11" spans="2:8" ht="20.45" customHeight="1" x14ac:dyDescent="0.25">
      <c r="B11" s="393" t="s">
        <v>192</v>
      </c>
      <c r="C11" s="394"/>
      <c r="D11" s="394"/>
      <c r="E11" s="394"/>
      <c r="F11" s="394"/>
      <c r="G11" s="394"/>
      <c r="H11" s="395"/>
    </row>
    <row r="12" spans="2:8" s="316" customFormat="1" ht="20.45" customHeight="1" x14ac:dyDescent="0.25">
      <c r="B12" s="313"/>
      <c r="C12" s="314"/>
      <c r="D12" s="314"/>
      <c r="E12" s="314"/>
      <c r="F12" s="314"/>
      <c r="G12" s="314"/>
      <c r="H12" s="315"/>
    </row>
    <row r="13" spans="2:8" ht="20.45" customHeight="1" x14ac:dyDescent="0.25">
      <c r="B13" s="368" t="s">
        <v>189</v>
      </c>
      <c r="C13" s="369"/>
      <c r="D13" s="369"/>
      <c r="E13" s="369"/>
      <c r="F13" s="369"/>
      <c r="G13" s="369"/>
      <c r="H13" s="370"/>
    </row>
    <row r="14" spans="2:8" ht="9" customHeight="1" x14ac:dyDescent="0.25">
      <c r="B14" s="368"/>
      <c r="C14" s="369"/>
      <c r="D14" s="369"/>
      <c r="E14" s="369"/>
      <c r="F14" s="369"/>
      <c r="G14" s="369"/>
      <c r="H14" s="370"/>
    </row>
    <row r="15" spans="2:8" ht="16.5" x14ac:dyDescent="0.25">
      <c r="B15" s="368" t="s">
        <v>188</v>
      </c>
      <c r="C15" s="369"/>
      <c r="D15" s="369"/>
      <c r="E15" s="369"/>
      <c r="F15" s="369"/>
      <c r="G15" s="369"/>
      <c r="H15" s="370"/>
    </row>
    <row r="16" spans="2:8" ht="16.5" x14ac:dyDescent="0.25">
      <c r="B16" s="274"/>
      <c r="C16" s="275"/>
      <c r="D16" s="275"/>
      <c r="E16" s="275"/>
      <c r="F16" s="275"/>
      <c r="G16" s="275"/>
      <c r="H16" s="276"/>
    </row>
    <row r="17" spans="2:8" ht="18.600000000000001" customHeight="1" x14ac:dyDescent="0.25">
      <c r="B17" s="368" t="s">
        <v>190</v>
      </c>
      <c r="C17" s="369"/>
      <c r="D17" s="369"/>
      <c r="E17" s="369"/>
      <c r="F17" s="369"/>
      <c r="G17" s="369"/>
      <c r="H17" s="370"/>
    </row>
    <row r="18" spans="2:8" ht="18.600000000000001" customHeight="1" x14ac:dyDescent="0.25">
      <c r="B18" s="274"/>
      <c r="C18" s="275"/>
      <c r="D18" s="275"/>
      <c r="E18" s="275"/>
      <c r="F18" s="275"/>
      <c r="G18" s="275"/>
      <c r="H18" s="276"/>
    </row>
    <row r="19" spans="2:8" ht="18.600000000000001" customHeight="1" x14ac:dyDescent="0.25">
      <c r="B19" s="368" t="s">
        <v>193</v>
      </c>
      <c r="C19" s="369"/>
      <c r="D19" s="369"/>
      <c r="E19" s="369"/>
      <c r="F19" s="369"/>
      <c r="G19" s="369"/>
      <c r="H19" s="370"/>
    </row>
    <row r="20" spans="2:8" ht="18.600000000000001" customHeight="1" thickBot="1" x14ac:dyDescent="0.3">
      <c r="B20" s="214"/>
      <c r="C20" s="280"/>
      <c r="D20" s="280"/>
      <c r="E20" s="280"/>
      <c r="F20" s="280"/>
      <c r="G20" s="280"/>
      <c r="H20" s="281"/>
    </row>
    <row r="21" spans="2:8" ht="15.75" thickTop="1" x14ac:dyDescent="0.25">
      <c r="B21" s="295"/>
      <c r="C21" s="347" t="s">
        <v>165</v>
      </c>
      <c r="D21" s="348"/>
      <c r="E21" s="349" t="s">
        <v>166</v>
      </c>
      <c r="F21" s="350"/>
      <c r="G21" s="300"/>
      <c r="H21" s="296"/>
    </row>
    <row r="22" spans="2:8" ht="35.25" customHeight="1" x14ac:dyDescent="0.25">
      <c r="B22" s="295"/>
      <c r="C22" s="364" t="s">
        <v>167</v>
      </c>
      <c r="D22" s="357"/>
      <c r="E22" s="358" t="s">
        <v>168</v>
      </c>
      <c r="F22" s="359"/>
      <c r="G22" s="300"/>
      <c r="H22" s="296"/>
    </row>
    <row r="23" spans="2:8" ht="17.25" customHeight="1" x14ac:dyDescent="0.25">
      <c r="B23" s="295"/>
      <c r="C23" s="364" t="s">
        <v>202</v>
      </c>
      <c r="D23" s="357"/>
      <c r="E23" s="358" t="s">
        <v>169</v>
      </c>
      <c r="F23" s="359"/>
      <c r="G23" s="300"/>
      <c r="H23" s="296"/>
    </row>
    <row r="24" spans="2:8" ht="69.75" customHeight="1" x14ac:dyDescent="0.25">
      <c r="B24" s="295"/>
      <c r="C24" s="364" t="s">
        <v>187</v>
      </c>
      <c r="D24" s="357"/>
      <c r="E24" s="358" t="s">
        <v>216</v>
      </c>
      <c r="F24" s="359"/>
      <c r="G24" s="300"/>
      <c r="H24" s="296"/>
    </row>
    <row r="25" spans="2:8" ht="69.75" customHeight="1" x14ac:dyDescent="0.25">
      <c r="B25" s="295"/>
      <c r="C25" s="364" t="s">
        <v>217</v>
      </c>
      <c r="D25" s="357"/>
      <c r="E25" s="358" t="s">
        <v>218</v>
      </c>
      <c r="F25" s="359"/>
      <c r="G25" s="300"/>
      <c r="H25" s="296"/>
    </row>
    <row r="26" spans="2:8" ht="69.75" customHeight="1" x14ac:dyDescent="0.25">
      <c r="B26" s="295"/>
      <c r="C26" s="364" t="s">
        <v>204</v>
      </c>
      <c r="D26" s="357"/>
      <c r="E26" s="358" t="s">
        <v>170</v>
      </c>
      <c r="F26" s="359"/>
      <c r="G26" s="300"/>
      <c r="H26" s="296"/>
    </row>
    <row r="27" spans="2:8" ht="69.75" customHeight="1" x14ac:dyDescent="0.25">
      <c r="B27" s="295"/>
      <c r="C27" s="360" t="s">
        <v>58</v>
      </c>
      <c r="D27" s="355"/>
      <c r="E27" s="345" t="s">
        <v>215</v>
      </c>
      <c r="F27" s="346"/>
      <c r="G27" s="300"/>
      <c r="H27" s="296"/>
    </row>
    <row r="28" spans="2:8" ht="69.75" customHeight="1" x14ac:dyDescent="0.25">
      <c r="B28" s="295"/>
      <c r="C28" s="360" t="s">
        <v>205</v>
      </c>
      <c r="D28" s="355"/>
      <c r="E28" s="345" t="s">
        <v>206</v>
      </c>
      <c r="F28" s="346"/>
      <c r="G28" s="300"/>
      <c r="H28" s="296"/>
    </row>
    <row r="29" spans="2:8" ht="69.75" customHeight="1" x14ac:dyDescent="0.25">
      <c r="B29" s="295"/>
      <c r="C29" s="360" t="s">
        <v>207</v>
      </c>
      <c r="D29" s="355"/>
      <c r="E29" s="345" t="s">
        <v>208</v>
      </c>
      <c r="F29" s="346"/>
      <c r="G29" s="300"/>
      <c r="H29" s="296"/>
    </row>
    <row r="30" spans="2:8" ht="69.75" customHeight="1" x14ac:dyDescent="0.25">
      <c r="B30" s="295"/>
      <c r="C30" s="360" t="s">
        <v>30</v>
      </c>
      <c r="D30" s="355"/>
      <c r="E30" s="345" t="s">
        <v>209</v>
      </c>
      <c r="F30" s="346"/>
      <c r="G30" s="300"/>
      <c r="H30" s="296"/>
    </row>
    <row r="31" spans="2:8" ht="69.75" customHeight="1" x14ac:dyDescent="0.25">
      <c r="B31" s="295"/>
      <c r="C31" s="360" t="s">
        <v>210</v>
      </c>
      <c r="D31" s="355"/>
      <c r="E31" s="345" t="s">
        <v>211</v>
      </c>
      <c r="F31" s="346"/>
      <c r="G31" s="300"/>
      <c r="H31" s="296"/>
    </row>
    <row r="32" spans="2:8" ht="69.75" customHeight="1" x14ac:dyDescent="0.25">
      <c r="B32" s="295"/>
      <c r="C32" s="360" t="s">
        <v>212</v>
      </c>
      <c r="D32" s="355"/>
      <c r="E32" s="345" t="s">
        <v>213</v>
      </c>
      <c r="F32" s="346"/>
      <c r="G32" s="300"/>
      <c r="H32" s="296"/>
    </row>
    <row r="33" spans="2:8" ht="69.75" customHeight="1" x14ac:dyDescent="0.25">
      <c r="B33" s="295"/>
      <c r="C33" s="360" t="s">
        <v>147</v>
      </c>
      <c r="D33" s="355"/>
      <c r="E33" s="345" t="s">
        <v>214</v>
      </c>
      <c r="F33" s="346"/>
      <c r="G33" s="300"/>
      <c r="H33" s="296"/>
    </row>
    <row r="34" spans="2:8" x14ac:dyDescent="0.25">
      <c r="B34" s="295"/>
      <c r="C34" s="285"/>
      <c r="D34" s="285"/>
      <c r="E34" s="286"/>
      <c r="F34" s="286"/>
      <c r="G34" s="300"/>
      <c r="H34" s="296"/>
    </row>
    <row r="35" spans="2:8" ht="16.5" x14ac:dyDescent="0.25">
      <c r="B35" s="368" t="s">
        <v>219</v>
      </c>
      <c r="C35" s="369"/>
      <c r="D35" s="369"/>
      <c r="E35" s="369"/>
      <c r="F35" s="369"/>
      <c r="G35" s="369"/>
      <c r="H35" s="370"/>
    </row>
    <row r="36" spans="2:8" ht="14.45" customHeight="1" thickBot="1" x14ac:dyDescent="0.3">
      <c r="B36" s="301"/>
      <c r="C36" s="290"/>
      <c r="D36" s="290"/>
      <c r="E36" s="290"/>
      <c r="F36" s="290"/>
      <c r="G36" s="290"/>
      <c r="H36" s="302"/>
    </row>
    <row r="37" spans="2:8" ht="14.45" customHeight="1" thickTop="1" x14ac:dyDescent="0.25">
      <c r="B37" s="301"/>
      <c r="C37" s="347" t="s">
        <v>165</v>
      </c>
      <c r="D37" s="348"/>
      <c r="E37" s="349" t="s">
        <v>166</v>
      </c>
      <c r="F37" s="350"/>
      <c r="G37" s="290"/>
      <c r="H37" s="302"/>
    </row>
    <row r="38" spans="2:8" ht="90" customHeight="1" x14ac:dyDescent="0.25">
      <c r="B38" s="301"/>
      <c r="C38" s="360" t="s">
        <v>180</v>
      </c>
      <c r="D38" s="355"/>
      <c r="E38" s="345" t="s">
        <v>220</v>
      </c>
      <c r="F38" s="346"/>
      <c r="G38" s="290"/>
      <c r="H38" s="302"/>
    </row>
    <row r="39" spans="2:8" ht="53.45" customHeight="1" x14ac:dyDescent="0.25">
      <c r="B39" s="301"/>
      <c r="C39" s="360" t="s">
        <v>152</v>
      </c>
      <c r="D39" s="355"/>
      <c r="E39" s="345" t="s">
        <v>245</v>
      </c>
      <c r="F39" s="346"/>
      <c r="G39" s="290"/>
      <c r="H39" s="302"/>
    </row>
    <row r="40" spans="2:8" ht="54" customHeight="1" x14ac:dyDescent="0.25">
      <c r="B40" s="301"/>
      <c r="C40" s="360" t="s">
        <v>44</v>
      </c>
      <c r="D40" s="355"/>
      <c r="E40" s="345" t="s">
        <v>246</v>
      </c>
      <c r="F40" s="346"/>
      <c r="G40" s="290"/>
      <c r="H40" s="302"/>
    </row>
    <row r="41" spans="2:8" ht="32.450000000000003" customHeight="1" x14ac:dyDescent="0.25">
      <c r="B41" s="301"/>
      <c r="C41" s="360" t="s">
        <v>221</v>
      </c>
      <c r="D41" s="355"/>
      <c r="E41" s="345" t="s">
        <v>222</v>
      </c>
      <c r="F41" s="346"/>
      <c r="G41" s="290"/>
      <c r="H41" s="302"/>
    </row>
    <row r="42" spans="2:8" ht="16.5" x14ac:dyDescent="0.25">
      <c r="B42" s="301"/>
      <c r="C42" s="290"/>
      <c r="D42" s="290"/>
      <c r="E42" s="290"/>
      <c r="F42" s="290"/>
      <c r="G42" s="290"/>
      <c r="H42" s="302"/>
    </row>
    <row r="43" spans="2:8" ht="18.600000000000001" customHeight="1" x14ac:dyDescent="0.25">
      <c r="B43" s="361" t="s">
        <v>198</v>
      </c>
      <c r="C43" s="362"/>
      <c r="D43" s="362"/>
      <c r="E43" s="362"/>
      <c r="F43" s="362"/>
      <c r="G43" s="362"/>
      <c r="H43" s="363"/>
    </row>
    <row r="44" spans="2:8" ht="18.600000000000001" customHeight="1" x14ac:dyDescent="0.25">
      <c r="B44" s="287"/>
      <c r="C44" s="288"/>
      <c r="D44" s="288"/>
      <c r="E44" s="288"/>
      <c r="F44" s="288"/>
      <c r="G44" s="288"/>
      <c r="H44" s="289"/>
    </row>
    <row r="45" spans="2:8" ht="18.600000000000001" customHeight="1" x14ac:dyDescent="0.25">
      <c r="B45" s="368" t="s">
        <v>194</v>
      </c>
      <c r="C45" s="369"/>
      <c r="D45" s="369"/>
      <c r="E45" s="369"/>
      <c r="F45" s="369"/>
      <c r="G45" s="369"/>
      <c r="H45" s="370"/>
    </row>
    <row r="46" spans="2:8" ht="18.600000000000001" customHeight="1" thickBot="1" x14ac:dyDescent="0.3">
      <c r="B46" s="214"/>
      <c r="C46" s="280"/>
      <c r="D46" s="280"/>
      <c r="E46" s="280"/>
      <c r="F46" s="280"/>
      <c r="G46" s="280"/>
      <c r="H46" s="281"/>
    </row>
    <row r="47" spans="2:8" ht="18.600000000000001" customHeight="1" thickTop="1" x14ac:dyDescent="0.25">
      <c r="B47" s="214"/>
      <c r="C47" s="347" t="s">
        <v>165</v>
      </c>
      <c r="D47" s="348"/>
      <c r="E47" s="349" t="s">
        <v>166</v>
      </c>
      <c r="F47" s="350"/>
      <c r="G47" s="280"/>
      <c r="H47" s="281"/>
    </row>
    <row r="48" spans="2:8" ht="53.1" customHeight="1" x14ac:dyDescent="0.25">
      <c r="B48" s="214"/>
      <c r="C48" s="351" t="s">
        <v>155</v>
      </c>
      <c r="D48" s="344"/>
      <c r="E48" s="345" t="s">
        <v>171</v>
      </c>
      <c r="F48" s="346"/>
      <c r="G48" s="280"/>
      <c r="H48" s="281"/>
    </row>
    <row r="49" spans="2:8" ht="54" customHeight="1" x14ac:dyDescent="0.25">
      <c r="B49" s="214"/>
      <c r="C49" s="351" t="s">
        <v>70</v>
      </c>
      <c r="D49" s="344"/>
      <c r="E49" s="345" t="s">
        <v>223</v>
      </c>
      <c r="F49" s="346"/>
      <c r="G49" s="280"/>
      <c r="H49" s="281"/>
    </row>
    <row r="50" spans="2:8" ht="51.95" customHeight="1" x14ac:dyDescent="0.25">
      <c r="B50" s="214"/>
      <c r="C50" s="351" t="s">
        <v>71</v>
      </c>
      <c r="D50" s="344"/>
      <c r="E50" s="345" t="s">
        <v>225</v>
      </c>
      <c r="F50" s="346"/>
      <c r="G50" s="280"/>
      <c r="H50" s="281"/>
    </row>
    <row r="51" spans="2:8" ht="53.45" customHeight="1" x14ac:dyDescent="0.25">
      <c r="B51" s="214"/>
      <c r="C51" s="351" t="s">
        <v>94</v>
      </c>
      <c r="D51" s="344"/>
      <c r="E51" s="345" t="s">
        <v>225</v>
      </c>
      <c r="F51" s="346"/>
      <c r="G51" s="280"/>
      <c r="H51" s="281"/>
    </row>
    <row r="52" spans="2:8" ht="48.6" customHeight="1" x14ac:dyDescent="0.25">
      <c r="B52" s="214"/>
      <c r="C52" s="351" t="s">
        <v>72</v>
      </c>
      <c r="D52" s="344"/>
      <c r="E52" s="345" t="s">
        <v>226</v>
      </c>
      <c r="F52" s="346"/>
      <c r="G52" s="280"/>
      <c r="H52" s="281"/>
    </row>
    <row r="53" spans="2:8" ht="49.5" customHeight="1" x14ac:dyDescent="0.25">
      <c r="B53" s="214"/>
      <c r="C53" s="351" t="s">
        <v>73</v>
      </c>
      <c r="D53" s="344"/>
      <c r="E53" s="345" t="s">
        <v>224</v>
      </c>
      <c r="F53" s="346"/>
      <c r="G53" s="280"/>
      <c r="H53" s="281"/>
    </row>
    <row r="54" spans="2:8" ht="50.1" customHeight="1" x14ac:dyDescent="0.25">
      <c r="B54" s="214"/>
      <c r="C54" s="351" t="s">
        <v>89</v>
      </c>
      <c r="D54" s="344"/>
      <c r="E54" s="345" t="s">
        <v>229</v>
      </c>
      <c r="F54" s="346"/>
      <c r="G54" s="280"/>
      <c r="H54" s="281"/>
    </row>
    <row r="55" spans="2:8" ht="29.45" customHeight="1" x14ac:dyDescent="0.25">
      <c r="B55" s="214"/>
      <c r="C55" s="351" t="s">
        <v>93</v>
      </c>
      <c r="D55" s="344"/>
      <c r="E55" s="345" t="s">
        <v>227</v>
      </c>
      <c r="F55" s="346"/>
      <c r="G55" s="280"/>
      <c r="H55" s="281"/>
    </row>
    <row r="56" spans="2:8" ht="39.950000000000003" customHeight="1" x14ac:dyDescent="0.25">
      <c r="B56" s="214"/>
      <c r="C56" s="351" t="s">
        <v>97</v>
      </c>
      <c r="D56" s="344"/>
      <c r="E56" s="345" t="s">
        <v>228</v>
      </c>
      <c r="F56" s="346"/>
      <c r="G56" s="280"/>
      <c r="H56" s="281"/>
    </row>
    <row r="57" spans="2:8" ht="29.45" customHeight="1" x14ac:dyDescent="0.25">
      <c r="B57" s="214"/>
      <c r="C57" s="351" t="s">
        <v>10</v>
      </c>
      <c r="D57" s="344"/>
      <c r="E57" s="345" t="s">
        <v>183</v>
      </c>
      <c r="F57" s="346"/>
      <c r="G57" s="280"/>
      <c r="H57" s="281"/>
    </row>
    <row r="58" spans="2:8" ht="18.600000000000001" customHeight="1" x14ac:dyDescent="0.25">
      <c r="B58" s="214"/>
      <c r="C58" s="280"/>
      <c r="D58" s="280"/>
      <c r="E58" s="280"/>
      <c r="F58" s="280"/>
      <c r="G58" s="280"/>
      <c r="H58" s="281"/>
    </row>
    <row r="59" spans="2:8" ht="18.600000000000001" customHeight="1" x14ac:dyDescent="0.25">
      <c r="B59" s="365" t="s">
        <v>197</v>
      </c>
      <c r="C59" s="366"/>
      <c r="D59" s="366"/>
      <c r="E59" s="366"/>
      <c r="F59" s="366"/>
      <c r="G59" s="366"/>
      <c r="H59" s="367"/>
    </row>
    <row r="60" spans="2:8" ht="18.600000000000001" customHeight="1" x14ac:dyDescent="0.25">
      <c r="B60" s="214"/>
      <c r="C60" s="280"/>
      <c r="D60" s="280"/>
      <c r="E60" s="280"/>
      <c r="F60" s="280"/>
      <c r="G60" s="280"/>
      <c r="H60" s="281"/>
    </row>
    <row r="61" spans="2:8" ht="18.600000000000001" customHeight="1" x14ac:dyDescent="0.25">
      <c r="B61" s="352" t="s">
        <v>195</v>
      </c>
      <c r="C61" s="353"/>
      <c r="D61" s="353"/>
      <c r="E61" s="353"/>
      <c r="F61" s="353"/>
      <c r="G61" s="353"/>
      <c r="H61" s="354"/>
    </row>
    <row r="62" spans="2:8" ht="18.600000000000001" customHeight="1" x14ac:dyDescent="0.25">
      <c r="B62" s="274"/>
      <c r="C62" s="275"/>
      <c r="D62" s="275"/>
      <c r="E62" s="275"/>
      <c r="F62" s="275"/>
      <c r="G62" s="275"/>
      <c r="H62" s="276"/>
    </row>
    <row r="63" spans="2:8" ht="30" customHeight="1" x14ac:dyDescent="0.25">
      <c r="B63" s="368" t="s">
        <v>196</v>
      </c>
      <c r="C63" s="369"/>
      <c r="D63" s="369"/>
      <c r="E63" s="369"/>
      <c r="F63" s="369"/>
      <c r="G63" s="369"/>
      <c r="H63" s="370"/>
    </row>
    <row r="64" spans="2:8" ht="17.25" thickBot="1" x14ac:dyDescent="0.3">
      <c r="B64" s="214"/>
      <c r="C64" s="280"/>
      <c r="D64" s="280"/>
      <c r="E64" s="280"/>
      <c r="F64" s="280"/>
      <c r="G64" s="280"/>
      <c r="H64" s="281"/>
    </row>
    <row r="65" spans="2:8" ht="30" customHeight="1" thickTop="1" x14ac:dyDescent="0.25">
      <c r="B65" s="214"/>
      <c r="C65" s="347" t="s">
        <v>165</v>
      </c>
      <c r="D65" s="348"/>
      <c r="E65" s="349" t="s">
        <v>166</v>
      </c>
      <c r="F65" s="350"/>
      <c r="G65" s="280"/>
      <c r="H65" s="281"/>
    </row>
    <row r="66" spans="2:8" ht="30" customHeight="1" x14ac:dyDescent="0.25">
      <c r="B66" s="214"/>
      <c r="C66" s="351" t="s">
        <v>104</v>
      </c>
      <c r="D66" s="344"/>
      <c r="E66" s="345" t="s">
        <v>230</v>
      </c>
      <c r="F66" s="346"/>
      <c r="G66" s="280"/>
      <c r="H66" s="281"/>
    </row>
    <row r="67" spans="2:8" ht="44.45" customHeight="1" x14ac:dyDescent="0.25">
      <c r="B67" s="214"/>
      <c r="C67" s="351" t="s">
        <v>105</v>
      </c>
      <c r="D67" s="344"/>
      <c r="E67" s="345" t="s">
        <v>231</v>
      </c>
      <c r="F67" s="346"/>
      <c r="G67" s="280"/>
      <c r="H67" s="281"/>
    </row>
    <row r="68" spans="2:8" ht="51" customHeight="1" x14ac:dyDescent="0.25">
      <c r="B68" s="214"/>
      <c r="C68" s="351" t="s">
        <v>158</v>
      </c>
      <c r="D68" s="344"/>
      <c r="E68" s="345" t="s">
        <v>232</v>
      </c>
      <c r="F68" s="346"/>
      <c r="G68" s="280"/>
      <c r="H68" s="281"/>
    </row>
    <row r="69" spans="2:8" ht="76.5" customHeight="1" x14ac:dyDescent="0.25">
      <c r="B69" s="214"/>
      <c r="C69" s="351" t="s">
        <v>233</v>
      </c>
      <c r="D69" s="344"/>
      <c r="E69" s="345" t="s">
        <v>172</v>
      </c>
      <c r="F69" s="346"/>
      <c r="G69" s="280"/>
      <c r="H69" s="281"/>
    </row>
    <row r="70" spans="2:8" ht="30" customHeight="1" x14ac:dyDescent="0.25">
      <c r="B70" s="214"/>
      <c r="C70" s="351" t="s">
        <v>130</v>
      </c>
      <c r="D70" s="344"/>
      <c r="E70" s="345" t="s">
        <v>235</v>
      </c>
      <c r="F70" s="346"/>
      <c r="G70" s="280"/>
      <c r="H70" s="281"/>
    </row>
    <row r="71" spans="2:8" ht="30" customHeight="1" x14ac:dyDescent="0.25">
      <c r="B71" s="214"/>
      <c r="C71" s="351" t="s">
        <v>236</v>
      </c>
      <c r="D71" s="344"/>
      <c r="E71" s="345" t="s">
        <v>237</v>
      </c>
      <c r="F71" s="346"/>
      <c r="G71" s="280"/>
      <c r="H71" s="281"/>
    </row>
    <row r="72" spans="2:8" ht="30" customHeight="1" x14ac:dyDescent="0.25">
      <c r="B72" s="214"/>
      <c r="C72" s="351" t="s">
        <v>238</v>
      </c>
      <c r="D72" s="344"/>
      <c r="E72" s="345" t="s">
        <v>239</v>
      </c>
      <c r="F72" s="346"/>
      <c r="G72" s="280"/>
      <c r="H72" s="281"/>
    </row>
    <row r="73" spans="2:8" ht="53.45" customHeight="1" x14ac:dyDescent="0.25">
      <c r="B73" s="214"/>
      <c r="C73" s="351" t="s">
        <v>112</v>
      </c>
      <c r="D73" s="344"/>
      <c r="E73" s="345" t="s">
        <v>234</v>
      </c>
      <c r="F73" s="346"/>
      <c r="G73" s="280"/>
      <c r="H73" s="281"/>
    </row>
    <row r="74" spans="2:8" ht="30" customHeight="1" x14ac:dyDescent="0.25">
      <c r="B74" s="214"/>
      <c r="C74" s="280"/>
      <c r="D74" s="280"/>
      <c r="E74" s="280"/>
      <c r="F74" s="280"/>
      <c r="G74" s="280"/>
      <c r="H74" s="281"/>
    </row>
    <row r="75" spans="2:8" ht="18.600000000000001" customHeight="1" x14ac:dyDescent="0.25">
      <c r="B75" s="352" t="s">
        <v>199</v>
      </c>
      <c r="C75" s="353"/>
      <c r="D75" s="353"/>
      <c r="E75" s="353"/>
      <c r="F75" s="353"/>
      <c r="G75" s="353"/>
      <c r="H75" s="354"/>
    </row>
    <row r="76" spans="2:8" ht="18.600000000000001" customHeight="1" x14ac:dyDescent="0.25">
      <c r="B76" s="282"/>
      <c r="C76" s="283"/>
      <c r="D76" s="283"/>
      <c r="E76" s="283"/>
      <c r="F76" s="283"/>
      <c r="G76" s="283"/>
      <c r="H76" s="284"/>
    </row>
    <row r="77" spans="2:8" ht="18.600000000000001" customHeight="1" x14ac:dyDescent="0.25">
      <c r="B77" s="352" t="s">
        <v>200</v>
      </c>
      <c r="C77" s="353"/>
      <c r="D77" s="353"/>
      <c r="E77" s="353"/>
      <c r="F77" s="353"/>
      <c r="G77" s="353"/>
      <c r="H77" s="354"/>
    </row>
    <row r="78" spans="2:8" ht="18.600000000000001" customHeight="1" x14ac:dyDescent="0.25">
      <c r="B78" s="282"/>
      <c r="C78" s="283"/>
      <c r="D78" s="283"/>
      <c r="E78" s="283"/>
      <c r="F78" s="283"/>
      <c r="G78" s="283"/>
      <c r="H78" s="284"/>
    </row>
    <row r="79" spans="2:8" ht="18.600000000000001" customHeight="1" x14ac:dyDescent="0.25">
      <c r="B79" s="352" t="s">
        <v>201</v>
      </c>
      <c r="C79" s="353"/>
      <c r="D79" s="353"/>
      <c r="E79" s="353"/>
      <c r="F79" s="353"/>
      <c r="G79" s="353"/>
      <c r="H79" s="354"/>
    </row>
    <row r="80" spans="2:8" ht="16.5" x14ac:dyDescent="0.25">
      <c r="B80" s="214"/>
      <c r="C80" s="303"/>
      <c r="D80" s="303"/>
      <c r="E80" s="303"/>
      <c r="F80" s="303"/>
      <c r="G80" s="303"/>
      <c r="H80" s="215"/>
    </row>
    <row r="81" spans="2:8" ht="16.5" x14ac:dyDescent="0.25">
      <c r="B81" s="214"/>
      <c r="C81" s="303"/>
      <c r="D81" s="303"/>
      <c r="E81" s="303"/>
      <c r="F81" s="303"/>
      <c r="G81" s="303"/>
      <c r="H81" s="215"/>
    </row>
    <row r="82" spans="2:8" ht="16.5" x14ac:dyDescent="0.25">
      <c r="B82" s="214" t="s">
        <v>242</v>
      </c>
      <c r="C82" s="303"/>
      <c r="D82" s="303"/>
      <c r="E82" s="303"/>
      <c r="F82" s="303"/>
      <c r="G82" s="303"/>
      <c r="H82" s="215"/>
    </row>
    <row r="83" spans="2:8" ht="16.5" x14ac:dyDescent="0.25">
      <c r="B83" s="214"/>
      <c r="C83" s="303"/>
      <c r="D83" s="303"/>
      <c r="E83" s="303"/>
      <c r="F83" s="303"/>
      <c r="G83" s="303"/>
      <c r="H83" s="215"/>
    </row>
    <row r="84" spans="2:8" ht="15.75" thickBot="1" x14ac:dyDescent="0.3">
      <c r="B84" s="295"/>
      <c r="C84" s="300"/>
      <c r="D84" s="304"/>
      <c r="E84" s="305"/>
      <c r="F84" s="305"/>
      <c r="G84" s="306"/>
      <c r="H84" s="296"/>
    </row>
    <row r="85" spans="2:8" ht="15.75" thickTop="1" x14ac:dyDescent="0.25">
      <c r="B85" s="307" t="s">
        <v>243</v>
      </c>
      <c r="C85" s="389" t="s">
        <v>165</v>
      </c>
      <c r="D85" s="348"/>
      <c r="E85" s="349" t="s">
        <v>166</v>
      </c>
      <c r="F85" s="350"/>
      <c r="G85" s="300"/>
      <c r="H85" s="296"/>
    </row>
    <row r="86" spans="2:8" s="213" customFormat="1" x14ac:dyDescent="0.25">
      <c r="B86" s="311">
        <v>2</v>
      </c>
      <c r="C86" s="356" t="s">
        <v>167</v>
      </c>
      <c r="D86" s="357"/>
      <c r="E86" s="358" t="s">
        <v>168</v>
      </c>
      <c r="F86" s="359"/>
      <c r="G86" s="308"/>
      <c r="H86" s="216"/>
    </row>
    <row r="87" spans="2:8" s="213" customFormat="1" ht="17.25" customHeight="1" x14ac:dyDescent="0.25">
      <c r="B87" s="311">
        <v>2</v>
      </c>
      <c r="C87" s="356" t="s">
        <v>202</v>
      </c>
      <c r="D87" s="357"/>
      <c r="E87" s="358" t="s">
        <v>169</v>
      </c>
      <c r="F87" s="359"/>
      <c r="G87" s="308"/>
      <c r="H87" s="216"/>
    </row>
    <row r="88" spans="2:8" s="213" customFormat="1" ht="25.5" customHeight="1" x14ac:dyDescent="0.25">
      <c r="B88" s="311">
        <v>2</v>
      </c>
      <c r="C88" s="356" t="s">
        <v>187</v>
      </c>
      <c r="D88" s="357"/>
      <c r="E88" s="358" t="s">
        <v>216</v>
      </c>
      <c r="F88" s="359"/>
      <c r="G88" s="308"/>
      <c r="H88" s="216"/>
    </row>
    <row r="89" spans="2:8" s="213" customFormat="1" ht="25.5" customHeight="1" x14ac:dyDescent="0.25">
      <c r="B89" s="311">
        <v>2</v>
      </c>
      <c r="C89" s="356" t="s">
        <v>217</v>
      </c>
      <c r="D89" s="357"/>
      <c r="E89" s="358" t="s">
        <v>218</v>
      </c>
      <c r="F89" s="359"/>
      <c r="G89" s="308"/>
      <c r="H89" s="216"/>
    </row>
    <row r="90" spans="2:8" s="213" customFormat="1" ht="66.95" customHeight="1" x14ac:dyDescent="0.25">
      <c r="B90" s="311">
        <v>2</v>
      </c>
      <c r="C90" s="356" t="s">
        <v>204</v>
      </c>
      <c r="D90" s="357"/>
      <c r="E90" s="358" t="s">
        <v>170</v>
      </c>
      <c r="F90" s="359"/>
      <c r="G90" s="308"/>
      <c r="H90" s="216"/>
    </row>
    <row r="91" spans="2:8" s="213" customFormat="1" ht="67.5" customHeight="1" x14ac:dyDescent="0.25">
      <c r="B91" s="311">
        <v>2</v>
      </c>
      <c r="C91" s="344" t="s">
        <v>58</v>
      </c>
      <c r="D91" s="355"/>
      <c r="E91" s="345" t="s">
        <v>215</v>
      </c>
      <c r="F91" s="346"/>
      <c r="G91" s="308"/>
      <c r="H91" s="216"/>
    </row>
    <row r="92" spans="2:8" s="213" customFormat="1" ht="43.5" customHeight="1" x14ac:dyDescent="0.25">
      <c r="B92" s="311">
        <v>2</v>
      </c>
      <c r="C92" s="344" t="s">
        <v>205</v>
      </c>
      <c r="D92" s="355"/>
      <c r="E92" s="345" t="s">
        <v>206</v>
      </c>
      <c r="F92" s="346"/>
      <c r="G92" s="308"/>
      <c r="H92" s="216"/>
    </row>
    <row r="93" spans="2:8" s="213" customFormat="1" ht="35.1" customHeight="1" x14ac:dyDescent="0.25">
      <c r="B93" s="311">
        <v>2</v>
      </c>
      <c r="C93" s="344" t="s">
        <v>207</v>
      </c>
      <c r="D93" s="355"/>
      <c r="E93" s="345" t="s">
        <v>208</v>
      </c>
      <c r="F93" s="346"/>
      <c r="G93" s="308"/>
      <c r="H93" s="216"/>
    </row>
    <row r="94" spans="2:8" s="213" customFormat="1" ht="72.75" customHeight="1" x14ac:dyDescent="0.25">
      <c r="B94" s="311">
        <v>2</v>
      </c>
      <c r="C94" s="344" t="s">
        <v>30</v>
      </c>
      <c r="D94" s="355"/>
      <c r="E94" s="345" t="s">
        <v>240</v>
      </c>
      <c r="F94" s="346"/>
      <c r="G94" s="308"/>
      <c r="H94" s="216"/>
    </row>
    <row r="95" spans="2:8" s="213" customFormat="1" ht="93.95" customHeight="1" x14ac:dyDescent="0.25">
      <c r="B95" s="311">
        <v>2</v>
      </c>
      <c r="C95" s="344" t="s">
        <v>210</v>
      </c>
      <c r="D95" s="355"/>
      <c r="E95" s="345" t="s">
        <v>211</v>
      </c>
      <c r="F95" s="346"/>
      <c r="G95" s="308"/>
      <c r="H95" s="216"/>
    </row>
    <row r="96" spans="2:8" s="213" customFormat="1" ht="93.95" customHeight="1" x14ac:dyDescent="0.25">
      <c r="B96" s="311">
        <v>2</v>
      </c>
      <c r="C96" s="344" t="s">
        <v>212</v>
      </c>
      <c r="D96" s="355"/>
      <c r="E96" s="345" t="s">
        <v>213</v>
      </c>
      <c r="F96" s="346"/>
      <c r="G96" s="308"/>
      <c r="H96" s="216"/>
    </row>
    <row r="97" spans="2:8" s="213" customFormat="1" x14ac:dyDescent="0.25">
      <c r="B97" s="311">
        <v>2</v>
      </c>
      <c r="C97" s="344" t="s">
        <v>147</v>
      </c>
      <c r="D97" s="355"/>
      <c r="E97" s="345" t="s">
        <v>214</v>
      </c>
      <c r="F97" s="346"/>
      <c r="G97" s="308"/>
      <c r="H97" s="216"/>
    </row>
    <row r="98" spans="2:8" s="213" customFormat="1" ht="66.599999999999994" customHeight="1" x14ac:dyDescent="0.25">
      <c r="B98" s="311">
        <v>3</v>
      </c>
      <c r="C98" s="344" t="s">
        <v>180</v>
      </c>
      <c r="D98" s="355"/>
      <c r="E98" s="345" t="s">
        <v>220</v>
      </c>
      <c r="F98" s="346"/>
      <c r="G98" s="308"/>
      <c r="H98" s="216"/>
    </row>
    <row r="99" spans="2:8" s="213" customFormat="1" ht="66.599999999999994" customHeight="1" x14ac:dyDescent="0.25">
      <c r="B99" s="311">
        <v>3</v>
      </c>
      <c r="C99" s="344" t="s">
        <v>152</v>
      </c>
      <c r="D99" s="355"/>
      <c r="E99" s="345" t="s">
        <v>245</v>
      </c>
      <c r="F99" s="346"/>
      <c r="G99" s="308"/>
      <c r="H99" s="216"/>
    </row>
    <row r="100" spans="2:8" s="213" customFormat="1" ht="62.45" customHeight="1" x14ac:dyDescent="0.25">
      <c r="B100" s="311">
        <v>3</v>
      </c>
      <c r="C100" s="344" t="s">
        <v>44</v>
      </c>
      <c r="D100" s="355"/>
      <c r="E100" s="345" t="s">
        <v>246</v>
      </c>
      <c r="F100" s="346"/>
      <c r="G100" s="308"/>
      <c r="H100" s="216"/>
    </row>
    <row r="101" spans="2:8" s="213" customFormat="1" ht="38.450000000000003" customHeight="1" x14ac:dyDescent="0.25">
      <c r="B101" s="311">
        <v>3</v>
      </c>
      <c r="C101" s="344" t="s">
        <v>221</v>
      </c>
      <c r="D101" s="355"/>
      <c r="E101" s="345" t="s">
        <v>222</v>
      </c>
      <c r="F101" s="346"/>
      <c r="G101" s="308"/>
      <c r="H101" s="216"/>
    </row>
    <row r="102" spans="2:8" ht="59.25" customHeight="1" x14ac:dyDescent="0.25">
      <c r="B102" s="312">
        <v>5</v>
      </c>
      <c r="C102" s="343" t="s">
        <v>155</v>
      </c>
      <c r="D102" s="344"/>
      <c r="E102" s="345" t="s">
        <v>241</v>
      </c>
      <c r="F102" s="346"/>
      <c r="G102" s="300"/>
      <c r="H102" s="296"/>
    </row>
    <row r="103" spans="2:8" ht="59.25" customHeight="1" x14ac:dyDescent="0.25">
      <c r="B103" s="312">
        <v>5</v>
      </c>
      <c r="C103" s="343" t="s">
        <v>70</v>
      </c>
      <c r="D103" s="344"/>
      <c r="E103" s="345" t="s">
        <v>223</v>
      </c>
      <c r="F103" s="346"/>
      <c r="G103" s="300"/>
      <c r="H103" s="296"/>
    </row>
    <row r="104" spans="2:8" ht="59.25" customHeight="1" x14ac:dyDescent="0.25">
      <c r="B104" s="312">
        <v>5</v>
      </c>
      <c r="C104" s="343" t="s">
        <v>71</v>
      </c>
      <c r="D104" s="344"/>
      <c r="E104" s="345" t="s">
        <v>225</v>
      </c>
      <c r="F104" s="346"/>
      <c r="G104" s="300"/>
      <c r="H104" s="296"/>
    </row>
    <row r="105" spans="2:8" ht="59.25" customHeight="1" x14ac:dyDescent="0.25">
      <c r="B105" s="312">
        <v>5</v>
      </c>
      <c r="C105" s="343" t="s">
        <v>94</v>
      </c>
      <c r="D105" s="344"/>
      <c r="E105" s="345" t="s">
        <v>225</v>
      </c>
      <c r="F105" s="346"/>
      <c r="G105" s="300"/>
      <c r="H105" s="296"/>
    </row>
    <row r="106" spans="2:8" ht="47.45" customHeight="1" x14ac:dyDescent="0.25">
      <c r="B106" s="312">
        <v>5</v>
      </c>
      <c r="C106" s="343" t="s">
        <v>72</v>
      </c>
      <c r="D106" s="344"/>
      <c r="E106" s="345" t="s">
        <v>226</v>
      </c>
      <c r="F106" s="346"/>
      <c r="G106" s="300"/>
      <c r="H106" s="296"/>
    </row>
    <row r="107" spans="2:8" ht="45.6" customHeight="1" x14ac:dyDescent="0.25">
      <c r="B107" s="312">
        <v>5</v>
      </c>
      <c r="C107" s="343" t="s">
        <v>73</v>
      </c>
      <c r="D107" s="344"/>
      <c r="E107" s="345" t="s">
        <v>224</v>
      </c>
      <c r="F107" s="346"/>
      <c r="G107" s="300"/>
      <c r="H107" s="296"/>
    </row>
    <row r="108" spans="2:8" ht="32.450000000000003" customHeight="1" x14ac:dyDescent="0.25">
      <c r="B108" s="312">
        <v>5</v>
      </c>
      <c r="C108" s="343" t="s">
        <v>89</v>
      </c>
      <c r="D108" s="344"/>
      <c r="E108" s="345" t="s">
        <v>229</v>
      </c>
      <c r="F108" s="346"/>
      <c r="G108" s="300"/>
      <c r="H108" s="296"/>
    </row>
    <row r="109" spans="2:8" ht="33.6" customHeight="1" x14ac:dyDescent="0.25">
      <c r="B109" s="312">
        <v>5</v>
      </c>
      <c r="C109" s="343" t="s">
        <v>93</v>
      </c>
      <c r="D109" s="344"/>
      <c r="E109" s="345" t="s">
        <v>227</v>
      </c>
      <c r="F109" s="346"/>
      <c r="G109" s="300"/>
      <c r="H109" s="296"/>
    </row>
    <row r="110" spans="2:8" ht="33.6" customHeight="1" x14ac:dyDescent="0.25">
      <c r="B110" s="312">
        <v>5</v>
      </c>
      <c r="C110" s="343" t="s">
        <v>97</v>
      </c>
      <c r="D110" s="344"/>
      <c r="E110" s="345" t="s">
        <v>228</v>
      </c>
      <c r="F110" s="346"/>
      <c r="G110" s="300"/>
      <c r="H110" s="296"/>
    </row>
    <row r="111" spans="2:8" x14ac:dyDescent="0.25">
      <c r="B111" s="312">
        <v>5</v>
      </c>
      <c r="C111" s="343" t="s">
        <v>10</v>
      </c>
      <c r="D111" s="344"/>
      <c r="E111" s="345" t="s">
        <v>183</v>
      </c>
      <c r="F111" s="346"/>
      <c r="G111" s="300"/>
      <c r="H111" s="296"/>
    </row>
    <row r="112" spans="2:8" ht="24.95" customHeight="1" x14ac:dyDescent="0.25">
      <c r="B112" s="312">
        <v>8</v>
      </c>
      <c r="C112" s="343" t="s">
        <v>104</v>
      </c>
      <c r="D112" s="344"/>
      <c r="E112" s="345" t="s">
        <v>230</v>
      </c>
      <c r="F112" s="346"/>
      <c r="G112" s="300"/>
      <c r="H112" s="296"/>
    </row>
    <row r="113" spans="2:8" ht="46.5" customHeight="1" x14ac:dyDescent="0.25">
      <c r="B113" s="312">
        <v>8</v>
      </c>
      <c r="C113" s="343" t="s">
        <v>105</v>
      </c>
      <c r="D113" s="344"/>
      <c r="E113" s="345" t="s">
        <v>231</v>
      </c>
      <c r="F113" s="346"/>
      <c r="G113" s="300"/>
      <c r="H113" s="296"/>
    </row>
    <row r="114" spans="2:8" ht="46.5" customHeight="1" x14ac:dyDescent="0.25">
      <c r="B114" s="312">
        <v>8</v>
      </c>
      <c r="C114" s="343" t="s">
        <v>158</v>
      </c>
      <c r="D114" s="344"/>
      <c r="E114" s="345" t="s">
        <v>232</v>
      </c>
      <c r="F114" s="346"/>
      <c r="G114" s="300"/>
      <c r="H114" s="296"/>
    </row>
    <row r="115" spans="2:8" s="213" customFormat="1" ht="82.5" customHeight="1" x14ac:dyDescent="0.25">
      <c r="B115" s="311">
        <v>8</v>
      </c>
      <c r="C115" s="343" t="s">
        <v>233</v>
      </c>
      <c r="D115" s="344"/>
      <c r="E115" s="345" t="s">
        <v>172</v>
      </c>
      <c r="F115" s="346"/>
      <c r="G115" s="308"/>
      <c r="H115" s="216"/>
    </row>
    <row r="116" spans="2:8" s="213" customFormat="1" ht="33.950000000000003" customHeight="1" x14ac:dyDescent="0.25">
      <c r="B116" s="311">
        <v>8</v>
      </c>
      <c r="C116" s="343" t="s">
        <v>130</v>
      </c>
      <c r="D116" s="344"/>
      <c r="E116" s="345" t="s">
        <v>235</v>
      </c>
      <c r="F116" s="346"/>
      <c r="G116" s="308"/>
      <c r="H116" s="216"/>
    </row>
    <row r="117" spans="2:8" s="213" customFormat="1" ht="33.950000000000003" customHeight="1" x14ac:dyDescent="0.25">
      <c r="B117" s="311">
        <v>8</v>
      </c>
      <c r="C117" s="343" t="s">
        <v>236</v>
      </c>
      <c r="D117" s="344"/>
      <c r="E117" s="345" t="s">
        <v>237</v>
      </c>
      <c r="F117" s="346"/>
      <c r="G117" s="308"/>
      <c r="H117" s="216"/>
    </row>
    <row r="118" spans="2:8" s="213" customFormat="1" ht="33.950000000000003" customHeight="1" x14ac:dyDescent="0.25">
      <c r="B118" s="311">
        <v>8</v>
      </c>
      <c r="C118" s="343" t="s">
        <v>238</v>
      </c>
      <c r="D118" s="344"/>
      <c r="E118" s="345" t="s">
        <v>239</v>
      </c>
      <c r="F118" s="346"/>
      <c r="G118" s="308"/>
      <c r="H118" s="216"/>
    </row>
    <row r="119" spans="2:8" s="213" customFormat="1" ht="46.5" customHeight="1" x14ac:dyDescent="0.25">
      <c r="B119" s="311">
        <v>8</v>
      </c>
      <c r="C119" s="343" t="s">
        <v>112</v>
      </c>
      <c r="D119" s="344"/>
      <c r="E119" s="345" t="s">
        <v>234</v>
      </c>
      <c r="F119" s="346"/>
      <c r="G119" s="308"/>
      <c r="H119" s="216"/>
    </row>
    <row r="120" spans="2:8" ht="6.75" customHeight="1" thickBot="1" x14ac:dyDescent="0.3">
      <c r="B120" s="295"/>
      <c r="C120" s="371"/>
      <c r="D120" s="372"/>
      <c r="E120" s="373"/>
      <c r="F120" s="374"/>
      <c r="G120" s="300"/>
      <c r="H120" s="296"/>
    </row>
    <row r="121" spans="2:8" ht="15.75" thickTop="1" x14ac:dyDescent="0.25">
      <c r="B121" s="295"/>
      <c r="C121" s="309"/>
      <c r="D121" s="309"/>
      <c r="E121" s="310"/>
      <c r="F121" s="310"/>
      <c r="G121" s="300"/>
      <c r="H121" s="296"/>
    </row>
    <row r="122" spans="2:8" ht="15.75" thickBot="1" x14ac:dyDescent="0.3">
      <c r="B122" s="297"/>
      <c r="C122" s="298"/>
      <c r="D122" s="298"/>
      <c r="E122" s="298"/>
      <c r="F122" s="298"/>
      <c r="G122" s="298"/>
      <c r="H122" s="299"/>
    </row>
    <row r="126" spans="2:8" x14ac:dyDescent="0.25">
      <c r="B126" s="336" t="s">
        <v>255</v>
      </c>
    </row>
    <row r="127" spans="2:8" ht="48" customHeight="1" x14ac:dyDescent="0.25">
      <c r="B127" s="341" t="s">
        <v>256</v>
      </c>
      <c r="C127" s="341"/>
    </row>
    <row r="128" spans="2:8" x14ac:dyDescent="0.25">
      <c r="B128" s="342">
        <v>44342</v>
      </c>
      <c r="C128" s="342"/>
    </row>
  </sheetData>
  <sheetProtection sheet="1" scenarios="1" formatCells="0" formatColumns="0" formatRows="0"/>
  <autoFilter ref="B85:H119" xr:uid="{00000000-0009-0000-0000-000000000000}">
    <filterColumn colId="1" showButton="0"/>
    <filterColumn colId="3" showButton="0"/>
  </autoFilter>
  <mergeCells count="170">
    <mergeCell ref="B2:H2"/>
    <mergeCell ref="B4:H5"/>
    <mergeCell ref="B6:H6"/>
    <mergeCell ref="B7:H7"/>
    <mergeCell ref="C85:D85"/>
    <mergeCell ref="E85:F85"/>
    <mergeCell ref="B9:H9"/>
    <mergeCell ref="B11:H11"/>
    <mergeCell ref="B45:H45"/>
    <mergeCell ref="B15:H15"/>
    <mergeCell ref="B17:H17"/>
    <mergeCell ref="B13:H13"/>
    <mergeCell ref="B19:H19"/>
    <mergeCell ref="B14:H14"/>
    <mergeCell ref="B35:H35"/>
    <mergeCell ref="C25:D25"/>
    <mergeCell ref="E25:F25"/>
    <mergeCell ref="C31:D31"/>
    <mergeCell ref="E31:F31"/>
    <mergeCell ref="C32:D32"/>
    <mergeCell ref="E32:F32"/>
    <mergeCell ref="C33:D33"/>
    <mergeCell ref="E33:F33"/>
    <mergeCell ref="C30:D30"/>
    <mergeCell ref="C119:D119"/>
    <mergeCell ref="E119:F119"/>
    <mergeCell ref="C120:D120"/>
    <mergeCell ref="E120:F120"/>
    <mergeCell ref="C118:D118"/>
    <mergeCell ref="E118:F118"/>
    <mergeCell ref="C117:D117"/>
    <mergeCell ref="E117:F117"/>
    <mergeCell ref="C115:D115"/>
    <mergeCell ref="E115:F115"/>
    <mergeCell ref="C116:D116"/>
    <mergeCell ref="E116:F116"/>
    <mergeCell ref="C21:D21"/>
    <mergeCell ref="E21:F21"/>
    <mergeCell ref="C22:D22"/>
    <mergeCell ref="E22:F22"/>
    <mergeCell ref="C23:D23"/>
    <mergeCell ref="E23:F23"/>
    <mergeCell ref="B59:H59"/>
    <mergeCell ref="B61:H61"/>
    <mergeCell ref="B63:H63"/>
    <mergeCell ref="C24:D24"/>
    <mergeCell ref="E24:F24"/>
    <mergeCell ref="E30:F30"/>
    <mergeCell ref="C29:D29"/>
    <mergeCell ref="E29:F29"/>
    <mergeCell ref="C28:D28"/>
    <mergeCell ref="E28:F28"/>
    <mergeCell ref="C27:D27"/>
    <mergeCell ref="E27:F27"/>
    <mergeCell ref="C26:D26"/>
    <mergeCell ref="E26:F26"/>
    <mergeCell ref="C37:D37"/>
    <mergeCell ref="E37:F37"/>
    <mergeCell ref="C38:D38"/>
    <mergeCell ref="E38:F38"/>
    <mergeCell ref="C89:D89"/>
    <mergeCell ref="E89:F89"/>
    <mergeCell ref="E86:F86"/>
    <mergeCell ref="C87:D87"/>
    <mergeCell ref="E87:F87"/>
    <mergeCell ref="C114:D114"/>
    <mergeCell ref="E114:F114"/>
    <mergeCell ref="C102:D102"/>
    <mergeCell ref="E102:F102"/>
    <mergeCell ref="C104:D104"/>
    <mergeCell ref="E104:F104"/>
    <mergeCell ref="C105:D105"/>
    <mergeCell ref="E105:F105"/>
    <mergeCell ref="C95:D95"/>
    <mergeCell ref="E95:F95"/>
    <mergeCell ref="C97:D97"/>
    <mergeCell ref="E97:F97"/>
    <mergeCell ref="C96:D96"/>
    <mergeCell ref="C101:D101"/>
    <mergeCell ref="E101:F101"/>
    <mergeCell ref="C100:D100"/>
    <mergeCell ref="E100:F100"/>
    <mergeCell ref="E92:F92"/>
    <mergeCell ref="C86:D86"/>
    <mergeCell ref="C39:D39"/>
    <mergeCell ref="E39:F39"/>
    <mergeCell ref="B43:H43"/>
    <mergeCell ref="C99:D99"/>
    <mergeCell ref="E99:F99"/>
    <mergeCell ref="C49:D49"/>
    <mergeCell ref="E49:F49"/>
    <mergeCell ref="C98:D98"/>
    <mergeCell ref="E98:F98"/>
    <mergeCell ref="C40:D40"/>
    <mergeCell ref="E40:F40"/>
    <mergeCell ref="C41:D41"/>
    <mergeCell ref="E41:F41"/>
    <mergeCell ref="C55:D55"/>
    <mergeCell ref="E55:F55"/>
    <mergeCell ref="E96:F96"/>
    <mergeCell ref="C88:D88"/>
    <mergeCell ref="E88:F88"/>
    <mergeCell ref="B75:H75"/>
    <mergeCell ref="B77:H77"/>
    <mergeCell ref="C47:D47"/>
    <mergeCell ref="E47:F47"/>
    <mergeCell ref="C48:D48"/>
    <mergeCell ref="E48:F48"/>
    <mergeCell ref="C50:D50"/>
    <mergeCell ref="E50:F50"/>
    <mergeCell ref="C51:D51"/>
    <mergeCell ref="E51:F51"/>
    <mergeCell ref="C52:D52"/>
    <mergeCell ref="E52:F52"/>
    <mergeCell ref="C56:D56"/>
    <mergeCell ref="E56:F56"/>
    <mergeCell ref="C57:D57"/>
    <mergeCell ref="E57:F57"/>
    <mergeCell ref="C53:D53"/>
    <mergeCell ref="E53:F53"/>
    <mergeCell ref="C54:D54"/>
    <mergeCell ref="E54:F54"/>
    <mergeCell ref="B79:H79"/>
    <mergeCell ref="C93:D93"/>
    <mergeCell ref="C70:D70"/>
    <mergeCell ref="E70:F70"/>
    <mergeCell ref="C109:D109"/>
    <mergeCell ref="E109:F109"/>
    <mergeCell ref="C110:D110"/>
    <mergeCell ref="E110:F110"/>
    <mergeCell ref="C106:D106"/>
    <mergeCell ref="E106:F106"/>
    <mergeCell ref="C107:D107"/>
    <mergeCell ref="E107:F107"/>
    <mergeCell ref="C108:D108"/>
    <mergeCell ref="E108:F108"/>
    <mergeCell ref="C103:D103"/>
    <mergeCell ref="E103:F103"/>
    <mergeCell ref="E93:F93"/>
    <mergeCell ref="C94:D94"/>
    <mergeCell ref="E94:F94"/>
    <mergeCell ref="C90:D90"/>
    <mergeCell ref="E90:F90"/>
    <mergeCell ref="C91:D91"/>
    <mergeCell ref="E91:F91"/>
    <mergeCell ref="C92:D92"/>
    <mergeCell ref="B127:C127"/>
    <mergeCell ref="B128:C128"/>
    <mergeCell ref="C111:D111"/>
    <mergeCell ref="E111:F111"/>
    <mergeCell ref="C65:D65"/>
    <mergeCell ref="E65:F65"/>
    <mergeCell ref="C66:D66"/>
    <mergeCell ref="E66:F66"/>
    <mergeCell ref="C67:D67"/>
    <mergeCell ref="E67:F67"/>
    <mergeCell ref="C113:D113"/>
    <mergeCell ref="E113:F113"/>
    <mergeCell ref="C112:D112"/>
    <mergeCell ref="E112:F112"/>
    <mergeCell ref="C71:D71"/>
    <mergeCell ref="E71:F71"/>
    <mergeCell ref="C72:D72"/>
    <mergeCell ref="E72:F72"/>
    <mergeCell ref="C73:D73"/>
    <mergeCell ref="E73:F73"/>
    <mergeCell ref="C68:D68"/>
    <mergeCell ref="E68:F68"/>
    <mergeCell ref="C69:D69"/>
    <mergeCell ref="E69:F69"/>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E52"/>
  <sheetViews>
    <sheetView showGridLines="0" topLeftCell="A22" zoomScale="84" zoomScaleNormal="84" workbookViewId="0">
      <pane xSplit="2" topLeftCell="C1" activePane="topRight" state="frozen"/>
      <selection pane="topRight" activeCell="B24" sqref="B24"/>
    </sheetView>
  </sheetViews>
  <sheetFormatPr baseColWidth="10" defaultColWidth="11.42578125" defaultRowHeight="14.25" x14ac:dyDescent="0.25"/>
  <cols>
    <col min="1" max="1" width="21.42578125" style="10" customWidth="1"/>
    <col min="2" max="2" width="32.85546875" style="10" customWidth="1"/>
    <col min="3" max="3" width="35.42578125" style="10" customWidth="1"/>
    <col min="4" max="4" width="54.42578125" style="10" customWidth="1"/>
    <col min="5" max="5" width="59.140625" style="10" customWidth="1"/>
    <col min="6" max="6" width="27.7109375" style="10" customWidth="1"/>
    <col min="7" max="7" width="30.85546875" style="10" customWidth="1"/>
    <col min="8" max="8" width="14.7109375" style="10" customWidth="1"/>
    <col min="9" max="9" width="26.28515625" style="10" customWidth="1"/>
    <col min="10" max="29" width="11.42578125" style="10" customWidth="1"/>
    <col min="30" max="30" width="8.140625" style="10" customWidth="1"/>
    <col min="31" max="35" width="32.28515625" style="10" customWidth="1"/>
    <col min="36" max="16377" width="11.42578125" style="10"/>
    <col min="16378" max="16384" width="25.42578125" style="10" customWidth="1"/>
  </cols>
  <sheetData>
    <row r="1" spans="1:9" s="9" customFormat="1" ht="37.5" customHeight="1" x14ac:dyDescent="0.2">
      <c r="A1" s="397"/>
      <c r="B1" s="396" t="s">
        <v>11</v>
      </c>
      <c r="C1" s="256" t="s">
        <v>113</v>
      </c>
      <c r="D1" s="256"/>
      <c r="G1" s="182"/>
      <c r="H1" s="182"/>
      <c r="I1" s="182"/>
    </row>
    <row r="2" spans="1:9" s="9" customFormat="1" ht="37.5" customHeight="1" x14ac:dyDescent="0.2">
      <c r="A2" s="397"/>
      <c r="B2" s="396"/>
      <c r="C2" s="256" t="s">
        <v>114</v>
      </c>
      <c r="D2" s="257"/>
      <c r="G2" s="182"/>
      <c r="H2" s="182"/>
      <c r="I2" s="182"/>
    </row>
    <row r="3" spans="1:9" s="9" customFormat="1" ht="3.95" customHeight="1" x14ac:dyDescent="0.2">
      <c r="A3" s="253"/>
      <c r="B3" s="253"/>
      <c r="C3" s="254"/>
      <c r="D3" s="255"/>
      <c r="G3" s="182"/>
      <c r="H3" s="182"/>
      <c r="I3" s="182"/>
    </row>
    <row r="4" spans="1:9" ht="27" customHeight="1" x14ac:dyDescent="0.25">
      <c r="A4" s="19" t="s">
        <v>139</v>
      </c>
      <c r="B4" s="252" t="s">
        <v>263</v>
      </c>
      <c r="C4" s="19" t="s">
        <v>137</v>
      </c>
      <c r="D4" s="400" t="s">
        <v>265</v>
      </c>
      <c r="E4" s="400"/>
      <c r="F4" s="168" t="s">
        <v>187</v>
      </c>
      <c r="G4" s="165">
        <v>44866</v>
      </c>
    </row>
    <row r="5" spans="1:9" ht="121.5" customHeight="1" x14ac:dyDescent="0.25">
      <c r="A5" s="19" t="s">
        <v>138</v>
      </c>
      <c r="B5" s="398" t="s">
        <v>306</v>
      </c>
      <c r="C5" s="398"/>
      <c r="D5" s="166" t="s">
        <v>186</v>
      </c>
      <c r="E5" s="165"/>
      <c r="F5" s="161" t="s">
        <v>91</v>
      </c>
      <c r="G5" s="165"/>
    </row>
    <row r="6" spans="1:9" ht="15" x14ac:dyDescent="0.25">
      <c r="A6" s="247"/>
      <c r="B6" s="249"/>
      <c r="C6" s="249"/>
      <c r="D6" s="250"/>
      <c r="E6" s="251"/>
      <c r="F6" s="248"/>
      <c r="G6" s="251"/>
    </row>
    <row r="7" spans="1:9" ht="21" customHeight="1" x14ac:dyDescent="0.25">
      <c r="A7" s="399" t="s">
        <v>203</v>
      </c>
      <c r="B7" s="399" t="s">
        <v>58</v>
      </c>
      <c r="C7" s="399" t="s">
        <v>119</v>
      </c>
      <c r="D7" s="399" t="s">
        <v>118</v>
      </c>
      <c r="E7" s="399" t="s">
        <v>30</v>
      </c>
      <c r="F7" s="399" t="s">
        <v>31</v>
      </c>
      <c r="G7" s="399"/>
    </row>
    <row r="8" spans="1:9" ht="42" customHeight="1" x14ac:dyDescent="0.25">
      <c r="A8" s="399"/>
      <c r="B8" s="399"/>
      <c r="C8" s="399"/>
      <c r="D8" s="399"/>
      <c r="E8" s="399"/>
      <c r="F8" s="161" t="s">
        <v>8</v>
      </c>
      <c r="G8" s="161" t="s">
        <v>148</v>
      </c>
      <c r="H8" s="161" t="s">
        <v>149</v>
      </c>
      <c r="I8" s="161" t="s">
        <v>147</v>
      </c>
    </row>
    <row r="9" spans="1:9" s="11" customFormat="1" ht="71.25" x14ac:dyDescent="0.25">
      <c r="A9" s="2" t="s">
        <v>286</v>
      </c>
      <c r="B9" s="2" t="s">
        <v>122</v>
      </c>
      <c r="C9" s="2" t="s">
        <v>266</v>
      </c>
      <c r="D9" s="2" t="s">
        <v>267</v>
      </c>
      <c r="E9" s="167" t="str">
        <f>+CONCATENATE(B9," ",C9," ",D9)</f>
        <v>Posibilidad de pérdida Económica y Reputacional por copagos o cuotas moderadoras en alimentación de la factura sin cancelar, debido a la falta de conciencia de ingreso de recursos de la institución por parte de personal  y también la amistad o familiarización con los usuarios</v>
      </c>
      <c r="F9" s="3" t="s">
        <v>140</v>
      </c>
      <c r="G9" s="3"/>
      <c r="H9" s="183" t="str">
        <f>+IF(F9='11 FORMULAS'!$B$4,'11 FORMULAS'!$C$4,IF(F9='11 FORMULAS'!$B$6,'11 FORMULAS'!$C$6,IF(F9='11 FORMULAS'!$B$8,'11 FORMULAS'!$C$8,IF(F9='11 FORMULAS'!$B$10,'11 FORMULAS'!$C$10,""))))</f>
        <v>Procesos</v>
      </c>
      <c r="I9" s="183" t="str">
        <f>+G9&amp;H9</f>
        <v>Procesos</v>
      </c>
    </row>
    <row r="10" spans="1:9" s="11" customFormat="1" ht="42.75" x14ac:dyDescent="0.25">
      <c r="A10" s="2" t="s">
        <v>288</v>
      </c>
      <c r="B10" s="2" t="s">
        <v>122</v>
      </c>
      <c r="C10" s="2" t="s">
        <v>268</v>
      </c>
      <c r="D10" s="2" t="s">
        <v>269</v>
      </c>
      <c r="E10" s="167" t="str">
        <f t="shared" ref="E10:E28" si="0">+CONCATENATE(B10," ",C10," ",D10)</f>
        <v>Posibilidad de pérdida Económica y Reputacional por inconsistencia en la verificación de derechos,  debido a las autorizaciones sin control por parte de la EPS</v>
      </c>
      <c r="F10" s="3" t="s">
        <v>140</v>
      </c>
      <c r="G10" s="3"/>
      <c r="H10" s="183" t="str">
        <f>+IF(F10='11 FORMULAS'!$B$4,'11 FORMULAS'!$C$4,IF(F10='11 FORMULAS'!$B$6,'11 FORMULAS'!$C$6,IF(F10='11 FORMULAS'!$B$8,'11 FORMULAS'!$C$8,IF(F10='11 FORMULAS'!$B$10,'11 FORMULAS'!$C$10,""))))</f>
        <v>Procesos</v>
      </c>
      <c r="I10" s="183" t="str">
        <f t="shared" ref="I10:I28" si="1">+G10&amp;H10</f>
        <v>Procesos</v>
      </c>
    </row>
    <row r="11" spans="1:9" ht="71.25" x14ac:dyDescent="0.25">
      <c r="A11" s="2" t="s">
        <v>289</v>
      </c>
      <c r="B11" s="2" t="s">
        <v>122</v>
      </c>
      <c r="C11" s="2" t="s">
        <v>270</v>
      </c>
      <c r="D11" s="2" t="s">
        <v>271</v>
      </c>
      <c r="E11" s="167" t="str">
        <f t="shared" si="0"/>
        <v>Posibilidad de pérdida Económica y Reputacional por insuficiencia en radicación de facturación,   debido a deficiencia en los procesos de admisión del usuario  e inoportunidad en el cargue de servicios por parte del personal asistencial.</v>
      </c>
      <c r="F11" s="3" t="s">
        <v>140</v>
      </c>
      <c r="G11" s="3"/>
      <c r="H11" s="183" t="str">
        <f>+IF(F11='11 FORMULAS'!$B$4,'11 FORMULAS'!$C$4,IF(F11='11 FORMULAS'!$B$6,'11 FORMULAS'!$C$6,IF(F11='11 FORMULAS'!$B$8,'11 FORMULAS'!$C$8,IF(F11='11 FORMULAS'!$B$10,'11 FORMULAS'!$C$10,""))))</f>
        <v>Procesos</v>
      </c>
      <c r="I11" s="183" t="str">
        <f t="shared" si="1"/>
        <v>Procesos</v>
      </c>
    </row>
    <row r="12" spans="1:9" ht="114" x14ac:dyDescent="0.25">
      <c r="A12" s="2" t="s">
        <v>290</v>
      </c>
      <c r="B12" s="2" t="s">
        <v>122</v>
      </c>
      <c r="C12" s="2" t="s">
        <v>272</v>
      </c>
      <c r="D12" s="2" t="s">
        <v>273</v>
      </c>
      <c r="E12" s="167" t="str">
        <f t="shared" si="0"/>
        <v>Posibilidad de pérdida Económica y Reputacional por ausencia de control de ingresos abiertos,  debido a insuficiencia en la identificación del responsable del servicio, falta de control de los egresos hospitalarios y ambulatorios, insuficiencia en identificación de la entidad responsable de pago, inoportunidad de actividades de la parte asistencial en el cargue materias osteosíntesis, carencia en el registro de los procedimientos quirúrgicos.</v>
      </c>
      <c r="F12" s="3" t="s">
        <v>140</v>
      </c>
      <c r="G12" s="3"/>
      <c r="H12" s="183" t="str">
        <f>+IF(F12='11 FORMULAS'!$B$4,'11 FORMULAS'!$C$4,IF(F12='11 FORMULAS'!$B$6,'11 FORMULAS'!$C$6,IF(F12='11 FORMULAS'!$B$8,'11 FORMULAS'!$C$8,IF(F12='11 FORMULAS'!$B$10,'11 FORMULAS'!$C$10,""))))</f>
        <v>Procesos</v>
      </c>
      <c r="I12" s="183" t="str">
        <f t="shared" si="1"/>
        <v>Procesos</v>
      </c>
    </row>
    <row r="13" spans="1:9" ht="114" x14ac:dyDescent="0.25">
      <c r="A13" s="2" t="s">
        <v>291</v>
      </c>
      <c r="B13" s="2" t="s">
        <v>122</v>
      </c>
      <c r="C13" s="2" t="s">
        <v>274</v>
      </c>
      <c r="D13" s="2" t="s">
        <v>275</v>
      </c>
      <c r="E13" s="167" t="str">
        <f t="shared" si="0"/>
        <v>Posibilidad de pérdida Económica y Reputacional por anulación y/o modificación de facturas, debido a error en la parte asistencial por modificación de actividades diarias, devolución de medicamentos por no aplicación de estos, inasistencia a las consultas programadas por parte de usuarios, cancelación de agendas por parte de especialistas, corrección de digitación por la parte administrativa en el cargue de procedimientos.</v>
      </c>
      <c r="F13" s="3" t="s">
        <v>140</v>
      </c>
      <c r="G13" s="3"/>
      <c r="H13" s="183" t="str">
        <f>+IF(F13='11 FORMULAS'!$B$4,'11 FORMULAS'!$C$4,IF(F13='11 FORMULAS'!$B$6,'11 FORMULAS'!$C$6,IF(F13='11 FORMULAS'!$B$8,'11 FORMULAS'!$C$8,IF(F13='11 FORMULAS'!$B$10,'11 FORMULAS'!$C$10,""))))</f>
        <v>Procesos</v>
      </c>
      <c r="I13" s="183" t="str">
        <f t="shared" si="1"/>
        <v>Procesos</v>
      </c>
    </row>
    <row r="14" spans="1:9" ht="171" x14ac:dyDescent="0.25">
      <c r="A14" s="2" t="s">
        <v>292</v>
      </c>
      <c r="B14" s="2" t="s">
        <v>122</v>
      </c>
      <c r="C14" s="2" t="s">
        <v>276</v>
      </c>
      <c r="D14" s="2" t="s">
        <v>277</v>
      </c>
      <c r="E14" s="167" t="str">
        <f t="shared" si="0"/>
        <v>Posibilidad de pérdida Económica y Reputacional por insuficiencia en la depuración contable permanente y sostenible para reflejar la realidad financiera, económica y social conforme a la normatividad contable vigente,  debido a  desconocimiento de la Ley 1797 de 2016, Resolución 6066 del 2016  y demás normatividad relacionada con la depuración contable permanente y sostenible, ausencia en la verificación y conciliación de saldos por parte de los responsables de la información, y también por no promover por parte del Comité Técnico de Sostenibilidad Contable la depuración permanente en todos los subprocesos de  la Institución</v>
      </c>
      <c r="F14" s="3" t="s">
        <v>140</v>
      </c>
      <c r="G14" s="3"/>
      <c r="H14" s="183" t="str">
        <f>+IF(F14='11 FORMULAS'!$B$4,'11 FORMULAS'!$C$4,IF(F14='11 FORMULAS'!$B$6,'11 FORMULAS'!$C$6,IF(F14='11 FORMULAS'!$B$8,'11 FORMULAS'!$C$8,IF(F14='11 FORMULAS'!$B$10,'11 FORMULAS'!$C$10,""))))</f>
        <v>Procesos</v>
      </c>
      <c r="I14" s="183" t="str">
        <f t="shared" si="1"/>
        <v>Procesos</v>
      </c>
    </row>
    <row r="15" spans="1:9" ht="71.25" x14ac:dyDescent="0.25">
      <c r="A15" s="2" t="s">
        <v>293</v>
      </c>
      <c r="B15" s="2" t="s">
        <v>120</v>
      </c>
      <c r="C15" s="2" t="s">
        <v>278</v>
      </c>
      <c r="D15" s="2" t="s">
        <v>279</v>
      </c>
      <c r="E15" s="167" t="str">
        <f t="shared" si="0"/>
        <v xml:space="preserve">Posibilidad de pérdida Económica por indisponibilidad en el costeo de los servicios ofertados por el HUDN, debido a indisponibilidad tecnologica que permite realizar calculo de costeos, ausencia  de apoyo en el área asistencial y tecnologia que no se haya prestado y se requiera contratar, </v>
      </c>
      <c r="F15" s="3" t="s">
        <v>140</v>
      </c>
      <c r="G15" s="3"/>
      <c r="H15" s="183" t="str">
        <f>+IF(F15='11 FORMULAS'!$B$4,'11 FORMULAS'!$C$4,IF(F15='11 FORMULAS'!$B$6,'11 FORMULAS'!$C$6,IF(F15='11 FORMULAS'!$B$8,'11 FORMULAS'!$C$8,IF(F15='11 FORMULAS'!$B$10,'11 FORMULAS'!$C$10,""))))</f>
        <v>Procesos</v>
      </c>
      <c r="I15" s="183" t="str">
        <f t="shared" si="1"/>
        <v>Procesos</v>
      </c>
    </row>
    <row r="16" spans="1:9" ht="85.5" x14ac:dyDescent="0.25">
      <c r="A16" s="2" t="s">
        <v>294</v>
      </c>
      <c r="B16" s="2" t="s">
        <v>121</v>
      </c>
      <c r="C16" s="2" t="s">
        <v>280</v>
      </c>
      <c r="D16" s="2" t="s">
        <v>281</v>
      </c>
      <c r="E16" s="167" t="str">
        <f t="shared" si="0"/>
        <v xml:space="preserve">Posibilidad de pérdida Reputacional por debilidad en la información de los costos generada por los diferentes procesos,  debido a inconsistencia en la información que hace interfaz por registro errado y /o parametros inadecuados desde otros modulos y deficiencia en capacitación a usuarios del sistema. </v>
      </c>
      <c r="F16" s="3" t="s">
        <v>140</v>
      </c>
      <c r="G16" s="3"/>
      <c r="H16" s="183" t="str">
        <f>+IF(F16='11 FORMULAS'!$B$4,'11 FORMULAS'!$C$4,IF(F16='11 FORMULAS'!$B$6,'11 FORMULAS'!$C$6,IF(F16='11 FORMULAS'!$B$8,'11 FORMULAS'!$C$8,IF(F16='11 FORMULAS'!$B$10,'11 FORMULAS'!$C$10,""))))</f>
        <v>Procesos</v>
      </c>
      <c r="I16" s="183" t="str">
        <f t="shared" si="1"/>
        <v>Procesos</v>
      </c>
    </row>
    <row r="17" spans="1:9" s="12" customFormat="1" ht="42.75" x14ac:dyDescent="0.25">
      <c r="A17" s="2" t="s">
        <v>295</v>
      </c>
      <c r="B17" s="2" t="s">
        <v>122</v>
      </c>
      <c r="C17" s="2" t="s">
        <v>282</v>
      </c>
      <c r="D17" s="2" t="s">
        <v>283</v>
      </c>
      <c r="E17" s="167" t="str">
        <f t="shared" si="0"/>
        <v xml:space="preserve">Posibilidad de pérdida Económica y Reputacional por bajo nivel de liquidez,  debido a la demora en pagos de EPS, bajo recaudo de cartera y alto índice de cuentas por pagar </v>
      </c>
      <c r="F17" s="3" t="s">
        <v>140</v>
      </c>
      <c r="G17" s="3"/>
      <c r="H17" s="183" t="str">
        <f>+IF(F17='11 FORMULAS'!$B$4,'11 FORMULAS'!$C$4,IF(F17='11 FORMULAS'!$B$6,'11 FORMULAS'!$C$6,IF(F17='11 FORMULAS'!$B$8,'11 FORMULAS'!$C$8,IF(F17='11 FORMULAS'!$B$10,'11 FORMULAS'!$C$10,""))))</f>
        <v>Procesos</v>
      </c>
      <c r="I17" s="183" t="str">
        <f t="shared" si="1"/>
        <v>Procesos</v>
      </c>
    </row>
    <row r="18" spans="1:9" s="12" customFormat="1" ht="42.75" x14ac:dyDescent="0.25">
      <c r="A18" s="2" t="s">
        <v>296</v>
      </c>
      <c r="B18" s="2" t="s">
        <v>122</v>
      </c>
      <c r="C18" s="2" t="s">
        <v>284</v>
      </c>
      <c r="D18" s="2" t="s">
        <v>285</v>
      </c>
      <c r="E18" s="167" t="str">
        <f t="shared" si="0"/>
        <v>Posibilidad de pérdida Económica y Reputacional por inconsistencias en arqueo, debido a errores humanos, fallas en el sistema y jineteo.</v>
      </c>
      <c r="F18" s="3" t="s">
        <v>140</v>
      </c>
      <c r="G18" s="3"/>
      <c r="H18" s="183" t="str">
        <f>+IF(F18='11 FORMULAS'!$B$4,'11 FORMULAS'!$C$4,IF(F18='11 FORMULAS'!$B$6,'11 FORMULAS'!$C$6,IF(F18='11 FORMULAS'!$B$8,'11 FORMULAS'!$C$8,IF(F18='11 FORMULAS'!$B$10,'11 FORMULAS'!$C$10,""))))</f>
        <v>Procesos</v>
      </c>
      <c r="I18" s="183" t="str">
        <f t="shared" si="1"/>
        <v>Procesos</v>
      </c>
    </row>
    <row r="19" spans="1:9" s="12" customFormat="1" ht="42.75" x14ac:dyDescent="0.25">
      <c r="A19" s="2" t="s">
        <v>297</v>
      </c>
      <c r="B19" s="2" t="s">
        <v>122</v>
      </c>
      <c r="C19" s="2" t="s">
        <v>307</v>
      </c>
      <c r="D19" s="2" t="s">
        <v>308</v>
      </c>
      <c r="E19" s="167" t="str">
        <f t="shared" si="0"/>
        <v>Posibilidad de pérdida Económica y Reputacional por introducción de recursos de narcotráfico y terrorismo en la organización,  debido a fallas en el proceso SARLAFT.</v>
      </c>
      <c r="F19" s="3" t="s">
        <v>140</v>
      </c>
      <c r="G19" s="3"/>
      <c r="H19" s="183" t="str">
        <f>+IF(F19='11 FORMULAS'!$B$4,'11 FORMULAS'!$C$4,IF(F19='11 FORMULAS'!$B$6,'11 FORMULAS'!$C$6,IF(F19='11 FORMULAS'!$B$8,'11 FORMULAS'!$C$8,IF(F19='11 FORMULAS'!$B$10,'11 FORMULAS'!$C$10,""))))</f>
        <v>Procesos</v>
      </c>
      <c r="I19" s="183" t="str">
        <f t="shared" si="1"/>
        <v>Procesos</v>
      </c>
    </row>
    <row r="20" spans="1:9" s="12" customFormat="1" ht="156.75" x14ac:dyDescent="0.25">
      <c r="A20" s="2" t="s">
        <v>287</v>
      </c>
      <c r="B20" s="2" t="s">
        <v>120</v>
      </c>
      <c r="C20" s="2" t="s">
        <v>276</v>
      </c>
      <c r="D20" s="2" t="s">
        <v>309</v>
      </c>
      <c r="E20" s="167" t="str">
        <f t="shared" si="0"/>
        <v>Posibilidad de pérdida Económica por insuficiencia en la depuración contable permanente y sostenible para reflejar la realidad financiera, económica y social conforme a la normatividad contable vigente,  debido a carencia en la verificación y conciliación de saldos por parte de los responsables de la información, Desconocimiento de la Ley 1797 de 2016 ,Resolución 6066 del 2016  y demás normatividad relacionada con la depuración contable permanente y sostenible, No promover por parte del Comité Técnico de Sostenibilidad Contable la depuración permanente en todos los subprocesos de la Institución.</v>
      </c>
      <c r="F20" s="3" t="s">
        <v>140</v>
      </c>
      <c r="G20" s="3"/>
      <c r="H20" s="183" t="str">
        <f>+IF(F20='11 FORMULAS'!$B$4,'11 FORMULAS'!$C$4,IF(F20='11 FORMULAS'!$B$6,'11 FORMULAS'!$C$6,IF(F20='11 FORMULAS'!$B$8,'11 FORMULAS'!$C$8,IF(F20='11 FORMULAS'!$B$10,'11 FORMULAS'!$C$10,""))))</f>
        <v>Procesos</v>
      </c>
      <c r="I20" s="183" t="str">
        <f t="shared" si="1"/>
        <v>Procesos</v>
      </c>
    </row>
    <row r="21" spans="1:9" s="12" customFormat="1" ht="99.75" x14ac:dyDescent="0.25">
      <c r="A21" s="2" t="s">
        <v>298</v>
      </c>
      <c r="B21" s="2" t="s">
        <v>120</v>
      </c>
      <c r="C21" s="2" t="s">
        <v>310</v>
      </c>
      <c r="D21" s="2" t="s">
        <v>311</v>
      </c>
      <c r="E21" s="167" t="str">
        <f t="shared" si="0"/>
        <v>Posibilidad de pérdida Económica por inoportunidad en la información suministrada por parte de las áreas respectivas,  debido a Desconocimiento de los procesos y del sistema DGH, Ausencia de planeación en procesos administrativos que retardan la entrega y registro de  información oportunamente, Omisión en los procesos de registro y trámite de la información por parte de los responsables.</v>
      </c>
      <c r="F21" s="3" t="s">
        <v>140</v>
      </c>
      <c r="G21" s="3"/>
      <c r="H21" s="183" t="str">
        <f>+IF(F21='11 FORMULAS'!$B$4,'11 FORMULAS'!$C$4,IF(F21='11 FORMULAS'!$B$6,'11 FORMULAS'!$C$6,IF(F21='11 FORMULAS'!$B$8,'11 FORMULAS'!$C$8,IF(F21='11 FORMULAS'!$B$10,'11 FORMULAS'!$C$10,""))))</f>
        <v>Procesos</v>
      </c>
      <c r="I21" s="183" t="str">
        <f t="shared" si="1"/>
        <v>Procesos</v>
      </c>
    </row>
    <row r="22" spans="1:9" s="12" customFormat="1" ht="142.5" x14ac:dyDescent="0.25">
      <c r="A22" s="2" t="s">
        <v>299</v>
      </c>
      <c r="B22" s="2" t="s">
        <v>120</v>
      </c>
      <c r="C22" s="2" t="s">
        <v>312</v>
      </c>
      <c r="D22" s="2" t="s">
        <v>313</v>
      </c>
      <c r="E22" s="167" t="str">
        <f t="shared" si="0"/>
        <v>Posibilidad de pérdida Económica por inconsistencias generadas por el sistema de información dinámica gerencial en el registro de información financiera, debido a Diferencias en la información entre los diferentes módulos, Errores en la parametrizacion del sistema DGH, Insuficiente acompañamiento y asistencia de parte del proveedor del Software, Carencia de capacitación específica a los usuarios  y capacitación integral del sistema DGH al subproceso de contabilidad quien consolida  la información, Concentración del conocimiento del sistema en una sola persona.</v>
      </c>
      <c r="F22" s="3" t="s">
        <v>140</v>
      </c>
      <c r="G22" s="3"/>
      <c r="H22" s="183" t="str">
        <f>+IF(F22='11 FORMULAS'!$B$4,'11 FORMULAS'!$C$4,IF(F22='11 FORMULAS'!$B$6,'11 FORMULAS'!$C$6,IF(F22='11 FORMULAS'!$B$8,'11 FORMULAS'!$C$8,IF(F22='11 FORMULAS'!$B$10,'11 FORMULAS'!$C$10,""))))</f>
        <v>Procesos</v>
      </c>
      <c r="I22" s="183" t="str">
        <f t="shared" si="1"/>
        <v>Procesos</v>
      </c>
    </row>
    <row r="23" spans="1:9" s="12" customFormat="1" ht="71.25" x14ac:dyDescent="0.25">
      <c r="A23" s="2" t="s">
        <v>300</v>
      </c>
      <c r="B23" s="2" t="s">
        <v>122</v>
      </c>
      <c r="C23" s="2" t="s">
        <v>394</v>
      </c>
      <c r="D23" s="2" t="s">
        <v>395</v>
      </c>
      <c r="E23" s="167" t="str">
        <f t="shared" si="0"/>
        <v>Posibilidad de pérdida Económica y Reputacional por incumplimiento a los cambios normativos, debido a costos de actualización elevados, poco accesibles a los funcionarios y dificultad en la asistencia a capacitaciones externas debido a los horarios y compromisos laborales.</v>
      </c>
      <c r="F23" s="3" t="s">
        <v>140</v>
      </c>
      <c r="G23" s="3"/>
      <c r="H23" s="183" t="str">
        <f>+IF(F23='11 FORMULAS'!$B$4,'11 FORMULAS'!$C$4,IF(F23='11 FORMULAS'!$B$6,'11 FORMULAS'!$C$6,IF(F23='11 FORMULAS'!$B$8,'11 FORMULAS'!$C$8,IF(F23='11 FORMULAS'!$B$10,'11 FORMULAS'!$C$10,""))))</f>
        <v>Procesos</v>
      </c>
      <c r="I23" s="183" t="str">
        <f t="shared" si="1"/>
        <v>Procesos</v>
      </c>
    </row>
    <row r="24" spans="1:9" s="12" customFormat="1" ht="99.75" x14ac:dyDescent="0.25">
      <c r="A24" s="2" t="s">
        <v>301</v>
      </c>
      <c r="B24" s="2" t="s">
        <v>120</v>
      </c>
      <c r="C24" s="2" t="s">
        <v>314</v>
      </c>
      <c r="D24" s="2" t="s">
        <v>317</v>
      </c>
      <c r="E24" s="167" t="str">
        <f t="shared" si="0"/>
        <v>Posibilidad de pérdida Económica por presentación incorrecta y/o inoportuna de las declaraciones tributarias y su respectivo pago,   debido a retraso en la elaboración de las declaraciones, retraso en la revisión y firma de Revisoría Fiscal, fallas en el sistema de información de la DIAN o Alcaldía Municipal, incumplimiento en la fecha de pago de acuerdo al calendario tributario por parte de tesorería.</v>
      </c>
      <c r="F24" s="3" t="s">
        <v>140</v>
      </c>
      <c r="G24" s="3"/>
      <c r="H24" s="183" t="str">
        <f>+IF(F24='11 FORMULAS'!$B$4,'11 FORMULAS'!$C$4,IF(F24='11 FORMULAS'!$B$6,'11 FORMULAS'!$C$6,IF(F24='11 FORMULAS'!$B$8,'11 FORMULAS'!$C$8,IF(F24='11 FORMULAS'!$B$10,'11 FORMULAS'!$C$10,""))))</f>
        <v>Procesos</v>
      </c>
      <c r="I24" s="183" t="str">
        <f t="shared" si="1"/>
        <v>Procesos</v>
      </c>
    </row>
    <row r="25" spans="1:9" s="12" customFormat="1" ht="85.5" x14ac:dyDescent="0.25">
      <c r="A25" s="2" t="s">
        <v>302</v>
      </c>
      <c r="B25" s="2" t="s">
        <v>122</v>
      </c>
      <c r="C25" s="2" t="s">
        <v>315</v>
      </c>
      <c r="D25" s="2" t="s">
        <v>316</v>
      </c>
      <c r="E25" s="167" t="str">
        <f t="shared" si="0"/>
        <v>Posibilidad de pérdida Económica y Reputacional por inoportunidad en la presentación de informes a los entes de control,  debido a retraso en la elaboración de los informes, fallas en los aplicativos para reportar la información, falta de conciliación de información a reportar, error en la consolidación de información por parte de responsable.</v>
      </c>
      <c r="F25" s="3" t="s">
        <v>140</v>
      </c>
      <c r="G25" s="3"/>
      <c r="H25" s="183" t="str">
        <f>+IF(F25='11 FORMULAS'!$B$4,'11 FORMULAS'!$C$4,IF(F25='11 FORMULAS'!$B$6,'11 FORMULAS'!$C$6,IF(F25='11 FORMULAS'!$B$8,'11 FORMULAS'!$C$8,IF(F25='11 FORMULAS'!$B$10,'11 FORMULAS'!$C$10,""))))</f>
        <v>Procesos</v>
      </c>
      <c r="I25" s="183" t="str">
        <f t="shared" si="1"/>
        <v>Procesos</v>
      </c>
    </row>
    <row r="26" spans="1:9" s="12" customFormat="1" ht="71.25" x14ac:dyDescent="0.25">
      <c r="A26" s="2" t="s">
        <v>303</v>
      </c>
      <c r="B26" s="2" t="s">
        <v>122</v>
      </c>
      <c r="C26" s="2" t="s">
        <v>318</v>
      </c>
      <c r="D26" s="2" t="s">
        <v>319</v>
      </c>
      <c r="E26" s="167" t="str">
        <f t="shared" si="0"/>
        <v>Posibilidad de pérdida Económica y Reputacional por incremento en las cuentas por pagar financiadas con reconocimiento y no con recaudo, debido a incumplimiento de los pagos en los plazos pactados en los contratos, comprometen recursos mayores en OPS y proveedores.</v>
      </c>
      <c r="F26" s="3" t="s">
        <v>140</v>
      </c>
      <c r="G26" s="3"/>
      <c r="H26" s="183" t="str">
        <f>+IF(F26='11 FORMULAS'!$B$4,'11 FORMULAS'!$C$4,IF(F26='11 FORMULAS'!$B$6,'11 FORMULAS'!$C$6,IF(F26='11 FORMULAS'!$B$8,'11 FORMULAS'!$C$8,IF(F26='11 FORMULAS'!$B$10,'11 FORMULAS'!$C$10,""))))</f>
        <v>Procesos</v>
      </c>
      <c r="I26" s="183" t="str">
        <f t="shared" si="1"/>
        <v>Procesos</v>
      </c>
    </row>
    <row r="27" spans="1:9" s="12" customFormat="1" ht="71.25" x14ac:dyDescent="0.25">
      <c r="A27" s="2" t="s">
        <v>304</v>
      </c>
      <c r="B27" s="2" t="s">
        <v>120</v>
      </c>
      <c r="C27" s="2" t="s">
        <v>320</v>
      </c>
      <c r="D27" s="2" t="s">
        <v>321</v>
      </c>
      <c r="E27" s="167" t="str">
        <f t="shared" si="0"/>
        <v>Posibilidad de pérdida Económica por sanción de entes de control,  debido a la información errónea en el  reporte de recaudos por cartera y tesorería, en los rubros de ventas de servicios de cuentas por cobrar, ya que no se registran en la ejecución del sistema dinámica-net.</v>
      </c>
      <c r="F27" s="3" t="s">
        <v>140</v>
      </c>
      <c r="G27" s="3"/>
      <c r="H27" s="183" t="str">
        <f>+IF(F27='11 FORMULAS'!$B$4,'11 FORMULAS'!$C$4,IF(F27='11 FORMULAS'!$B$6,'11 FORMULAS'!$C$6,IF(F27='11 FORMULAS'!$B$8,'11 FORMULAS'!$C$8,IF(F27='11 FORMULAS'!$B$10,'11 FORMULAS'!$C$10,""))))</f>
        <v>Procesos</v>
      </c>
      <c r="I27" s="183" t="str">
        <f t="shared" si="1"/>
        <v>Procesos</v>
      </c>
    </row>
    <row r="28" spans="1:9" s="12" customFormat="1" ht="57" x14ac:dyDescent="0.25">
      <c r="A28" s="2" t="s">
        <v>305</v>
      </c>
      <c r="B28" s="2" t="s">
        <v>122</v>
      </c>
      <c r="C28" s="2" t="s">
        <v>322</v>
      </c>
      <c r="D28" s="2" t="s">
        <v>323</v>
      </c>
      <c r="E28" s="167" t="str">
        <f t="shared" si="0"/>
        <v>Posibilidad de pérdida Económica y Reputacional por incumplimiento de la proyección de recaudo,  debido a que las entidades no cancelan lo radicado y la liquidación de entidades</v>
      </c>
      <c r="F28" s="3" t="s">
        <v>140</v>
      </c>
      <c r="G28" s="3"/>
      <c r="H28" s="183" t="str">
        <f>+IF(F28='11 FORMULAS'!$B$4,'11 FORMULAS'!$C$4,IF(F28='11 FORMULAS'!$B$6,'11 FORMULAS'!$C$6,IF(F28='11 FORMULAS'!$B$8,'11 FORMULAS'!$C$8,IF(F28='11 FORMULAS'!$B$10,'11 FORMULAS'!$C$10,""))))</f>
        <v>Procesos</v>
      </c>
      <c r="I28" s="183" t="str">
        <f t="shared" si="1"/>
        <v>Procesos</v>
      </c>
    </row>
    <row r="29" spans="1:9" s="12" customFormat="1" ht="18" x14ac:dyDescent="0.25">
      <c r="A29" s="13"/>
      <c r="B29" s="13"/>
      <c r="C29" s="13"/>
      <c r="D29" s="13"/>
      <c r="E29" s="14"/>
      <c r="F29" s="15"/>
      <c r="G29" s="15"/>
    </row>
    <row r="30" spans="1:9" x14ac:dyDescent="0.2">
      <c r="A30" s="9"/>
      <c r="B30" s="9"/>
      <c r="C30" s="9"/>
      <c r="D30" s="9"/>
      <c r="F30" s="9"/>
      <c r="G30" s="182"/>
    </row>
    <row r="31" spans="1:9" x14ac:dyDescent="0.2">
      <c r="A31" s="9"/>
      <c r="B31" s="9"/>
      <c r="C31" s="9"/>
      <c r="D31" s="9"/>
      <c r="F31" s="9"/>
      <c r="G31" s="182"/>
    </row>
    <row r="32" spans="1:9" x14ac:dyDescent="0.25">
      <c r="A32" s="16"/>
      <c r="B32" s="16"/>
      <c r="C32" s="16"/>
      <c r="D32" s="16"/>
      <c r="F32" s="16"/>
      <c r="G32" s="16"/>
    </row>
    <row r="33" spans="1:31" x14ac:dyDescent="0.2">
      <c r="A33" s="9"/>
      <c r="B33" s="9"/>
      <c r="C33" s="9"/>
      <c r="D33" s="9"/>
      <c r="F33" s="9"/>
      <c r="G33" s="182"/>
    </row>
    <row r="34" spans="1:31" x14ac:dyDescent="0.2">
      <c r="A34" s="9"/>
      <c r="B34" s="9"/>
      <c r="C34" s="9"/>
      <c r="D34" s="9"/>
      <c r="F34" s="9"/>
      <c r="G34" s="182"/>
    </row>
    <row r="35" spans="1:31" x14ac:dyDescent="0.2">
      <c r="A35" s="9"/>
      <c r="B35" s="9"/>
      <c r="C35" s="9"/>
      <c r="D35" s="9"/>
      <c r="F35" s="9"/>
      <c r="G35" s="182"/>
    </row>
    <row r="39" spans="1:31" ht="14.25" customHeight="1" x14ac:dyDescent="0.25"/>
    <row r="43" spans="1:31" ht="14.25" customHeight="1" x14ac:dyDescent="0.25">
      <c r="AC43" s="17"/>
    </row>
    <row r="44" spans="1:31" x14ac:dyDescent="0.25">
      <c r="AE44" s="17"/>
    </row>
    <row r="45" spans="1:31" x14ac:dyDescent="0.25">
      <c r="AE45" s="17"/>
    </row>
    <row r="46" spans="1:31" x14ac:dyDescent="0.25">
      <c r="AE46" s="17"/>
    </row>
    <row r="47" spans="1:31" x14ac:dyDescent="0.25">
      <c r="AE47" s="17"/>
    </row>
    <row r="48" spans="1:31" x14ac:dyDescent="0.25">
      <c r="AE48" s="17"/>
    </row>
    <row r="49" spans="31:31" x14ac:dyDescent="0.25">
      <c r="AE49" s="17"/>
    </row>
    <row r="50" spans="31:31" x14ac:dyDescent="0.25">
      <c r="AE50" s="17"/>
    </row>
    <row r="51" spans="31:31" ht="14.25" customHeight="1" x14ac:dyDescent="0.25">
      <c r="AE51" s="17"/>
    </row>
    <row r="52" spans="31:31" x14ac:dyDescent="0.25">
      <c r="AE52" s="17"/>
    </row>
  </sheetData>
  <sheetProtection sheet="1" formatCells="0" formatColumns="0" formatRows="0" sort="0" autoFilter="0" pivotTables="0"/>
  <autoFilter ref="A7:I8" xr:uid="{00000000-0009-0000-0000-000001000000}">
    <filterColumn colId="5" showButton="0"/>
  </autoFilter>
  <mergeCells count="10">
    <mergeCell ref="F7:G7"/>
    <mergeCell ref="B7:B8"/>
    <mergeCell ref="C7:C8"/>
    <mergeCell ref="D7:D8"/>
    <mergeCell ref="D4:E4"/>
    <mergeCell ref="B1:B2"/>
    <mergeCell ref="A1:A2"/>
    <mergeCell ref="B5:C5"/>
    <mergeCell ref="A7:A8"/>
    <mergeCell ref="E7:E8"/>
  </mergeCells>
  <phoneticPr fontId="18" type="noConversion"/>
  <dataValidations count="2">
    <dataValidation type="list" allowBlank="1" showInputMessage="1" showErrorMessage="1" sqref="F29 F9" xr:uid="{00000000-0002-0000-0100-000000000000}">
      <formula1>Tipo</formula1>
    </dataValidation>
    <dataValidation type="list" allowBlank="1" showInputMessage="1" showErrorMessage="1" sqref="G9:G28" xr:uid="{00000000-0002-0000-0100-000001000000}">
      <formula1>INDIRECT(F9)</formula1>
    </dataValidation>
  </dataValidations>
  <printOptions horizontalCentered="1"/>
  <pageMargins left="0.31496062992125984" right="0.27559055118110237" top="0.23622047244094491" bottom="0.15748031496062992" header="0" footer="0"/>
  <pageSetup paperSize="5" scale="65" orientation="landscape" r:id="rId1"/>
  <headerFooter alignWithMargins="0"/>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100-000002000000}">
          <x14:formula1>
            <xm:f>'11 FORMULAS'!$T$3:$T$6</xm:f>
          </x14:formula1>
          <xm:sqref>B9:B28</xm:sqref>
        </x14:dataValidation>
        <x14:dataValidation type="list" allowBlank="1" showInputMessage="1" showErrorMessage="1" xr:uid="{00000000-0002-0000-0100-000003000000}">
          <x14:formula1>
            <xm:f>'11 FORMULAS'!$A$4:$A$12</xm:f>
          </x14:formula1>
          <xm:sqref>F10:F28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8"/>
  <dimension ref="A1:Y28"/>
  <sheetViews>
    <sheetView showGridLines="0" view="pageBreakPreview" zoomScale="70" zoomScaleNormal="55" zoomScaleSheetLayoutView="70" workbookViewId="0">
      <pane ySplit="8" topLeftCell="A19" activePane="bottomLeft" state="frozen"/>
      <selection pane="bottomLeft" activeCell="J20" sqref="J20"/>
    </sheetView>
  </sheetViews>
  <sheetFormatPr baseColWidth="10" defaultColWidth="14.28515625" defaultRowHeight="14.25" x14ac:dyDescent="0.25"/>
  <cols>
    <col min="1" max="1" width="15.42578125" style="10" customWidth="1"/>
    <col min="2" max="2" width="62.7109375" style="49" customWidth="1"/>
    <col min="3" max="3" width="19.42578125" style="49" customWidth="1"/>
    <col min="4" max="4" width="21.140625" style="10" customWidth="1"/>
    <col min="5" max="5" width="14" style="21" customWidth="1"/>
    <col min="6" max="6" width="14.28515625" style="10" customWidth="1"/>
    <col min="7" max="7" width="13.5703125" style="21" customWidth="1"/>
    <col min="8" max="8" width="11.140625" style="21" customWidth="1"/>
    <col min="9" max="9" width="10.5703125" style="21" customWidth="1"/>
    <col min="10" max="10" width="27" style="21" customWidth="1"/>
    <col min="11" max="12" width="10.140625" style="21" customWidth="1"/>
    <col min="13" max="13" width="9.7109375" style="230" customWidth="1"/>
    <col min="14" max="14" width="11" style="230" bestFit="1" customWidth="1"/>
    <col min="15" max="15" width="40.85546875" style="10" customWidth="1"/>
    <col min="16" max="16" width="21.7109375" style="10" customWidth="1"/>
    <col min="17" max="17" width="32.85546875" style="10" customWidth="1"/>
    <col min="18" max="18" width="9.5703125" style="49" customWidth="1"/>
    <col min="19" max="19" width="8.85546875" style="49" customWidth="1"/>
    <col min="20" max="20" width="17.85546875" style="10" customWidth="1"/>
    <col min="21" max="21" width="5.5703125" style="10" customWidth="1"/>
    <col min="22" max="22" width="14.140625" style="10" bestFit="1" customWidth="1"/>
    <col min="23" max="23" width="14.85546875" style="10" bestFit="1" customWidth="1"/>
    <col min="24" max="24" width="24.140625" style="10" customWidth="1"/>
    <col min="25" max="25" width="54.42578125" style="10" customWidth="1"/>
    <col min="26" max="29" width="24.140625" style="10" customWidth="1"/>
    <col min="30" max="256" width="11.42578125" style="10" customWidth="1"/>
    <col min="257" max="257" width="12.7109375" style="10" customWidth="1"/>
    <col min="258" max="258" width="47" style="10" customWidth="1"/>
    <col min="259" max="259" width="35" style="10" customWidth="1"/>
    <col min="260" max="16384" width="14.28515625" style="10"/>
  </cols>
  <sheetData>
    <row r="1" spans="1:25" ht="32.25" customHeight="1" x14ac:dyDescent="0.25">
      <c r="A1" s="408"/>
      <c r="B1" s="409" t="str">
        <f>+'2 CONTEXTO E IDENTIFICACIÓN'!B1</f>
        <v>MAPA DE RIESGOS</v>
      </c>
      <c r="C1" s="50" t="str">
        <f>+'2 CONTEXTO E IDENTIFICACIÓN'!C1</f>
        <v>CÓDIGO:</v>
      </c>
      <c r="D1" s="50">
        <f>+'2 CONTEXTO E IDENTIFICACIÓN'!D1</f>
        <v>0</v>
      </c>
      <c r="E1" s="20"/>
      <c r="G1" s="20"/>
      <c r="H1" s="20"/>
      <c r="I1" s="20"/>
      <c r="J1" s="20"/>
      <c r="K1" s="20"/>
      <c r="L1" s="20"/>
      <c r="M1" s="225"/>
      <c r="N1" s="225"/>
    </row>
    <row r="2" spans="1:25" s="9" customFormat="1" ht="32.25" customHeight="1" x14ac:dyDescent="0.2">
      <c r="A2" s="408"/>
      <c r="B2" s="409"/>
      <c r="C2" s="50" t="str">
        <f>+'2 CONTEXTO E IDENTIFICACIÓN'!C2</f>
        <v>VERSIÓN:</v>
      </c>
      <c r="D2" s="50">
        <f>+'2 CONTEXTO E IDENTIFICACIÓN'!D2</f>
        <v>0</v>
      </c>
      <c r="E2" s="20"/>
      <c r="G2" s="238" t="str">
        <f>+'2 CONTEXTO E IDENTIFICACIÓN'!$F$4</f>
        <v>Elaboración o Actualización:</v>
      </c>
      <c r="H2" s="261">
        <f>+IF('2 CONTEXTO E IDENTIFICACIÓN'!$G$4="","",'2 CONTEXTO E IDENTIFICACIÓN'!$G$4)</f>
        <v>44866</v>
      </c>
      <c r="I2" s="20"/>
      <c r="J2" s="20"/>
      <c r="K2" s="20"/>
      <c r="L2" s="20"/>
      <c r="M2" s="225"/>
      <c r="N2" s="225"/>
      <c r="R2" s="190"/>
      <c r="S2" s="190"/>
    </row>
    <row r="3" spans="1:25" s="9" customFormat="1" ht="15" x14ac:dyDescent="0.2">
      <c r="A3" s="258"/>
      <c r="B3" s="22"/>
      <c r="C3" s="244"/>
      <c r="D3" s="52"/>
      <c r="E3" s="20"/>
      <c r="G3" s="259"/>
      <c r="H3" s="260"/>
      <c r="I3" s="20"/>
      <c r="J3" s="20"/>
      <c r="K3" s="20"/>
      <c r="L3" s="20"/>
      <c r="M3" s="225"/>
      <c r="N3" s="225"/>
      <c r="R3" s="190"/>
      <c r="S3" s="190"/>
    </row>
    <row r="4" spans="1:25" s="9" customFormat="1" ht="32.25" customHeight="1" x14ac:dyDescent="0.2">
      <c r="A4" s="19" t="s">
        <v>139</v>
      </c>
      <c r="B4" s="410" t="str">
        <f>+IF('2 CONTEXTO E IDENTIFICACIÓN'!$B$4="","",'2 CONTEXTO E IDENTIFICACIÓN'!$B$4)</f>
        <v>HOSPITAL UNIVERSITARIO DEPARTAMENTAL DE NARIÑO</v>
      </c>
      <c r="C4" s="410"/>
      <c r="D4" s="410"/>
      <c r="E4" s="20"/>
      <c r="G4" s="243" t="str">
        <f>+'2 CONTEXTO E IDENTIFICACIÓN'!$D$5</f>
        <v>Vigencia del:</v>
      </c>
      <c r="H4" s="241" t="str">
        <f>+IF('2 CONTEXTO E IDENTIFICACIÓN'!$E$5="","",'2 CONTEXTO E IDENTIFICACIÓN'!$E$5)</f>
        <v/>
      </c>
      <c r="I4" s="242" t="s">
        <v>91</v>
      </c>
      <c r="J4" s="239" t="str">
        <f>+IF('2 CONTEXTO E IDENTIFICACIÓN'!$G$5="","",'2 CONTEXTO E IDENTIFICACIÓN'!$G$5)</f>
        <v/>
      </c>
      <c r="K4" s="20"/>
      <c r="L4" s="20"/>
      <c r="M4" s="225"/>
      <c r="N4" s="225"/>
      <c r="R4" s="190"/>
      <c r="S4" s="190"/>
    </row>
    <row r="5" spans="1:25" s="9" customFormat="1" ht="15.75" thickBot="1" x14ac:dyDescent="0.25">
      <c r="A5" s="19" t="s">
        <v>137</v>
      </c>
      <c r="B5" s="410" t="str">
        <f>+IF('2 CONTEXTO E IDENTIFICACIÓN'!$D$4="","",'2 CONTEXTO E IDENTIFICACIÓN'!$D$4)</f>
        <v>GESTIÓN FINANCIERA</v>
      </c>
      <c r="C5" s="411"/>
      <c r="D5" s="411"/>
      <c r="E5" s="23"/>
      <c r="F5" s="23"/>
      <c r="R5" s="190"/>
      <c r="S5" s="190"/>
    </row>
    <row r="6" spans="1:25" s="9" customFormat="1" ht="15.75" thickBot="1" x14ac:dyDescent="0.25">
      <c r="A6" s="262"/>
      <c r="B6" s="263"/>
      <c r="C6" s="246"/>
      <c r="D6" s="246"/>
      <c r="E6" s="23"/>
      <c r="F6" s="23"/>
      <c r="G6" s="412" t="s">
        <v>56</v>
      </c>
      <c r="H6" s="413"/>
      <c r="I6" s="413"/>
      <c r="J6" s="413"/>
      <c r="K6" s="413"/>
      <c r="L6" s="413"/>
      <c r="M6" s="413"/>
      <c r="N6" s="414"/>
      <c r="R6" s="190"/>
      <c r="S6" s="190"/>
    </row>
    <row r="7" spans="1:25" s="26" customFormat="1" ht="14.1" customHeight="1" thickBot="1" x14ac:dyDescent="0.3">
      <c r="A7" s="24"/>
      <c r="B7" s="25"/>
      <c r="C7" s="412" t="s">
        <v>62</v>
      </c>
      <c r="D7" s="413"/>
      <c r="E7" s="413"/>
      <c r="F7" s="414"/>
      <c r="G7" s="415" t="s">
        <v>152</v>
      </c>
      <c r="H7" s="416"/>
      <c r="I7" s="417"/>
      <c r="J7" s="415" t="s">
        <v>44</v>
      </c>
      <c r="K7" s="416"/>
      <c r="L7" s="417"/>
      <c r="M7" s="415" t="s">
        <v>179</v>
      </c>
      <c r="N7" s="417"/>
      <c r="P7" s="404" t="s">
        <v>2</v>
      </c>
      <c r="Q7" s="405"/>
      <c r="R7" s="406"/>
      <c r="S7" s="406"/>
      <c r="T7" s="407"/>
      <c r="V7" s="401" t="s">
        <v>4</v>
      </c>
      <c r="W7" s="402"/>
      <c r="X7" s="402"/>
      <c r="Y7" s="403"/>
    </row>
    <row r="8" spans="1:25" s="164" customFormat="1" ht="57" x14ac:dyDescent="0.25">
      <c r="A8" s="206" t="s">
        <v>177</v>
      </c>
      <c r="B8" s="205" t="s">
        <v>176</v>
      </c>
      <c r="C8" s="221" t="s">
        <v>180</v>
      </c>
      <c r="D8" s="222" t="s">
        <v>33</v>
      </c>
      <c r="E8" s="223" t="s">
        <v>175</v>
      </c>
      <c r="F8" s="224" t="s">
        <v>178</v>
      </c>
      <c r="G8" s="195" t="s">
        <v>152</v>
      </c>
      <c r="H8" s="196" t="s">
        <v>244</v>
      </c>
      <c r="I8" s="199" t="s">
        <v>32</v>
      </c>
      <c r="J8" s="195" t="s">
        <v>44</v>
      </c>
      <c r="K8" s="196" t="s">
        <v>244</v>
      </c>
      <c r="L8" s="199" t="s">
        <v>32</v>
      </c>
      <c r="M8" s="195" t="s">
        <v>154</v>
      </c>
      <c r="N8" s="197" t="s">
        <v>153</v>
      </c>
      <c r="P8" s="28" t="s">
        <v>32</v>
      </c>
      <c r="Q8" s="29" t="s">
        <v>33</v>
      </c>
      <c r="R8" s="187" t="s">
        <v>151</v>
      </c>
      <c r="S8" s="187" t="s">
        <v>150</v>
      </c>
      <c r="T8" s="30" t="s">
        <v>34</v>
      </c>
      <c r="V8" s="28" t="s">
        <v>32</v>
      </c>
      <c r="W8" s="29" t="s">
        <v>43</v>
      </c>
      <c r="X8" s="29" t="s">
        <v>61</v>
      </c>
      <c r="Y8" s="30" t="s">
        <v>44</v>
      </c>
    </row>
    <row r="9" spans="1:25" ht="90" x14ac:dyDescent="0.25">
      <c r="A9" s="31" t="str">
        <f>'2 CONTEXTO E IDENTIFICACIÓN'!A9</f>
        <v>M1 - R1</v>
      </c>
      <c r="B9" s="217" t="str">
        <f>+'2 CONTEXTO E IDENTIFICACIÓN'!E9</f>
        <v>Posibilidad de pérdida Económica y Reputacional por copagos o cuotas moderadoras en alimentación de la factura sin cancelar, debido a la falta de conciencia de ingreso de recursos de la institución por parte de personal  y también la amistad o familiarización con los usuarios</v>
      </c>
      <c r="C9" s="218">
        <v>60</v>
      </c>
      <c r="D9" s="191" t="str">
        <f t="shared" ref="D9:D28" si="0">+IF(C9="","",IF(C9&lt;=$S$9,$Q$9,IF(C9&lt;=$S$10,$Q$10,IF(C9&lt;=$S$11,$Q$11,IF(C9&lt;=$S$12,$Q$12,IF(C9&gt;=$R$13,$Q$13,""))))))</f>
        <v>La actividad que conlleva el riesgo se ejecuta de 24 a 500 veces por año</v>
      </c>
      <c r="E9" s="192">
        <f t="shared" ref="E9:E28" si="1">+IF(D9="","",IF(D9=$Q$9,$T$9,IF(D9=$Q$10,$T$10,IF(D9=$Q$11,$T$11,IF(D9=$Q$12,$T$12,IF(D9=$Q$13,$T$13))))))</f>
        <v>0.6</v>
      </c>
      <c r="F9" s="32" t="str">
        <f t="shared" ref="F9:F28" si="2">+IF(D9="","",IF(D9=$Q$9,$P$9,IF(D9=$Q$10,$P$10,IF(D9=$Q$11,$P$11,IF(D9=$Q$12,$P$12,IF(D9=$Q$13,$P$13))))))</f>
        <v>Media</v>
      </c>
      <c r="G9" s="202" t="s">
        <v>47</v>
      </c>
      <c r="H9" s="194">
        <f>+IF(G9="","",IF(G9="N/A","",IF(OR(G9=$X$9,G9=$Y$9),$W$9,IF(OR(G9=$X$10,G9=$Y$10),$W$10,IF(OR(G9=$X$11,G9=$Y$11),$W$11,IF(OR(G9=$X$12,G9=$Y$12),$W$12,IF(OR(G9=$X$13,G9=$Y$13),$W$13)))))))</f>
        <v>0.4</v>
      </c>
      <c r="I9" s="200" t="str">
        <f t="shared" ref="I9:I28" si="3">+IF(G9="","",IF(G9="N/A","",IF(OR(G9=$X$9,G9=$Y$9),$V$9,IF(OR(G9=$X$10,G9=$Y$10),$V$10,IF(OR(G9=$X$11,G9=$Y$11),$V$11,IF(OR(G9=$X$12,G9=$Y$12),$V$12,IF(OR(G9=$X$13,G9=$Y$13),$V$13)))))))</f>
        <v>Menor</v>
      </c>
      <c r="J9" s="202" t="s">
        <v>48</v>
      </c>
      <c r="K9" s="194">
        <f t="shared" ref="K9:K28" si="4">+IF(J9="","",IF(J9="N/A","",IF(OR(J9=$X$9,J9=$Y$9),$W$9,IF(OR(J9=$X$10,J9=$Y$10),$W$10,IF(OR(J9=$X$11,J9=$Y$11),$W$11,IF(OR(J9=$X$12,J9=$Y$12),$W$12,IF(OR(J9=$X$13,J9=$Y$13),$W$13)))))))</f>
        <v>0.4</v>
      </c>
      <c r="L9" s="200" t="str">
        <f t="shared" ref="L9:L28" si="5">+IF(J9="","",IF(J9="N/A","",IF(OR(J9=$X$9,J9=$Y$9),$V$9,IF(OR(J9=$X$10,J9=$Y$10),$V$10,IF(OR(J9=$X$11,J9=$Y$11),$V$11,IF(OR(J9=$X$12,J9=$Y$12),$V$12,IF(OR(J9=$X$13,J9=$Y$13),$V$13)))))))</f>
        <v>Menor</v>
      </c>
      <c r="M9" s="226">
        <f>+IF(H9="",K9,IF(K9="",H9,IF(H9&gt;K9,H9,K9)))</f>
        <v>0.4</v>
      </c>
      <c r="N9" s="227" t="str">
        <f>+IF(M9="","",IF(M9=$W$9,$V$9,IF(M9=$W$10,$V$10,IF(M9=$W$11,$V$11,IF(M9=$W$12,$V$12,IF(M9=$W$13,$V$13))))))</f>
        <v>Menor</v>
      </c>
      <c r="P9" s="33" t="s">
        <v>35</v>
      </c>
      <c r="Q9" s="34" t="s">
        <v>36</v>
      </c>
      <c r="R9" s="188">
        <v>0</v>
      </c>
      <c r="S9" s="188">
        <v>2</v>
      </c>
      <c r="T9" s="35">
        <v>0.2</v>
      </c>
      <c r="V9" s="33" t="s">
        <v>45</v>
      </c>
      <c r="W9" s="36">
        <v>0.2</v>
      </c>
      <c r="X9" s="34" t="s">
        <v>63</v>
      </c>
      <c r="Y9" s="37" t="s">
        <v>46</v>
      </c>
    </row>
    <row r="10" spans="1:25" ht="90" x14ac:dyDescent="0.25">
      <c r="A10" s="31" t="str">
        <f>'2 CONTEXTO E IDENTIFICACIÓN'!A10</f>
        <v>M1 - R2</v>
      </c>
      <c r="B10" s="217" t="str">
        <f>+'2 CONTEXTO E IDENTIFICACIÓN'!E10</f>
        <v>Posibilidad de pérdida Económica y Reputacional por inconsistencia en la verificación de derechos,  debido a las autorizaciones sin control por parte de la EPS</v>
      </c>
      <c r="C10" s="219">
        <v>60</v>
      </c>
      <c r="D10" s="191" t="str">
        <f t="shared" si="0"/>
        <v>La actividad que conlleva el riesgo se ejecuta de 24 a 500 veces por año</v>
      </c>
      <c r="E10" s="192">
        <f t="shared" si="1"/>
        <v>0.6</v>
      </c>
      <c r="F10" s="32" t="str">
        <f t="shared" si="2"/>
        <v>Media</v>
      </c>
      <c r="G10" s="202" t="s">
        <v>47</v>
      </c>
      <c r="H10" s="194">
        <f t="shared" ref="H10:H28" si="6">+IF(G10="","",IF(G10="N/A","",IF(OR(G10=$X$9,G10=$Y$9),$W$9,IF(OR(G10=$X$10,G10=$Y$10),$W$10,IF(OR(G10=$X$11,G10=$Y$11),$W$11,IF(OR(G10=$X$12,G10=$Y$12),$W$12,IF(OR(G10=$X$13,G10=$Y$13),$W$13)))))))</f>
        <v>0.4</v>
      </c>
      <c r="I10" s="200" t="str">
        <f t="shared" si="3"/>
        <v>Menor</v>
      </c>
      <c r="J10" s="202" t="s">
        <v>48</v>
      </c>
      <c r="K10" s="194">
        <f t="shared" si="4"/>
        <v>0.4</v>
      </c>
      <c r="L10" s="200" t="str">
        <f t="shared" si="5"/>
        <v>Menor</v>
      </c>
      <c r="M10" s="226">
        <f>+IF(H10="",K10,IF(K10="",H10,IF(H10&gt;K10,H10,K10)))</f>
        <v>0.4</v>
      </c>
      <c r="N10" s="227" t="str">
        <f t="shared" ref="N10:N28" si="7">+IF(M10="","",IF(M10=$W$9,$V$9,IF(M10=$W$10,$V$10,IF(M10=$W$11,$V$11,IF(M10=$W$12,$V$12,IF(M10=$W$13,$V$13))))))</f>
        <v>Menor</v>
      </c>
      <c r="P10" s="38" t="s">
        <v>37</v>
      </c>
      <c r="Q10" s="39" t="s">
        <v>38</v>
      </c>
      <c r="R10" s="188">
        <v>3</v>
      </c>
      <c r="S10" s="188">
        <v>24</v>
      </c>
      <c r="T10" s="35">
        <v>0.4</v>
      </c>
      <c r="V10" s="38" t="s">
        <v>7</v>
      </c>
      <c r="W10" s="36">
        <v>0.4</v>
      </c>
      <c r="X10" s="39" t="s">
        <v>47</v>
      </c>
      <c r="Y10" s="40" t="s">
        <v>48</v>
      </c>
    </row>
    <row r="11" spans="1:25" ht="90" x14ac:dyDescent="0.25">
      <c r="A11" s="31" t="str">
        <f>'2 CONTEXTO E IDENTIFICACIÓN'!A11</f>
        <v>M1 - R3</v>
      </c>
      <c r="B11" s="217" t="str">
        <f>+'2 CONTEXTO E IDENTIFICACIÓN'!E11</f>
        <v>Posibilidad de pérdida Económica y Reputacional por insuficiencia en radicación de facturación,   debido a deficiencia en los procesos de admisión del usuario  e inoportunidad en el cargue de servicios por parte del personal asistencial.</v>
      </c>
      <c r="C11" s="219">
        <v>60</v>
      </c>
      <c r="D11" s="191" t="str">
        <f t="shared" si="0"/>
        <v>La actividad que conlleva el riesgo se ejecuta de 24 a 500 veces por año</v>
      </c>
      <c r="E11" s="192">
        <f t="shared" si="1"/>
        <v>0.6</v>
      </c>
      <c r="F11" s="32" t="str">
        <f t="shared" si="2"/>
        <v>Media</v>
      </c>
      <c r="G11" s="202" t="s">
        <v>51</v>
      </c>
      <c r="H11" s="194">
        <f t="shared" si="6"/>
        <v>0.8</v>
      </c>
      <c r="I11" s="200" t="str">
        <f t="shared" si="3"/>
        <v>Mayor</v>
      </c>
      <c r="J11" s="202" t="s">
        <v>52</v>
      </c>
      <c r="K11" s="194">
        <f t="shared" si="4"/>
        <v>0.8</v>
      </c>
      <c r="L11" s="200" t="str">
        <f t="shared" si="5"/>
        <v>Mayor</v>
      </c>
      <c r="M11" s="226">
        <f t="shared" ref="M11:M28" si="8">+IF(H11="",K11,IF(K11="",H11,IF(H11&gt;K11,H11,K11)))</f>
        <v>0.8</v>
      </c>
      <c r="N11" s="227" t="str">
        <f t="shared" si="7"/>
        <v>Mayor</v>
      </c>
      <c r="P11" s="41" t="s">
        <v>39</v>
      </c>
      <c r="Q11" s="39" t="s">
        <v>40</v>
      </c>
      <c r="R11" s="188">
        <v>25</v>
      </c>
      <c r="S11" s="188">
        <v>500</v>
      </c>
      <c r="T11" s="35">
        <v>0.6</v>
      </c>
      <c r="V11" s="41" t="s">
        <v>5</v>
      </c>
      <c r="W11" s="36">
        <v>0.6</v>
      </c>
      <c r="X11" s="39" t="s">
        <v>49</v>
      </c>
      <c r="Y11" s="40" t="s">
        <v>50</v>
      </c>
    </row>
    <row r="12" spans="1:25" ht="114" x14ac:dyDescent="0.25">
      <c r="A12" s="31" t="str">
        <f>'2 CONTEXTO E IDENTIFICACIÓN'!A12</f>
        <v>M1 - R4</v>
      </c>
      <c r="B12" s="217" t="str">
        <f>+'2 CONTEXTO E IDENTIFICACIÓN'!E12</f>
        <v>Posibilidad de pérdida Económica y Reputacional por ausencia de control de ingresos abiertos,  debido a insuficiencia en la identificación del responsable del servicio, falta de control de los egresos hospitalarios y ambulatorios, insuficiencia en identificación de la entidad responsable de pago, inoportunidad de actividades de la parte asistencial en el cargue materias osteosíntesis, carencia en el registro de los procedimientos quirúrgicos.</v>
      </c>
      <c r="C12" s="219">
        <v>60</v>
      </c>
      <c r="D12" s="191" t="str">
        <f t="shared" si="0"/>
        <v>La actividad que conlleva el riesgo se ejecuta de 24 a 500 veces por año</v>
      </c>
      <c r="E12" s="192">
        <f t="shared" si="1"/>
        <v>0.6</v>
      </c>
      <c r="F12" s="32" t="str">
        <f t="shared" si="2"/>
        <v>Media</v>
      </c>
      <c r="G12" s="202" t="s">
        <v>51</v>
      </c>
      <c r="H12" s="194">
        <f t="shared" si="6"/>
        <v>0.8</v>
      </c>
      <c r="I12" s="200" t="str">
        <f t="shared" si="3"/>
        <v>Mayor</v>
      </c>
      <c r="J12" s="202" t="s">
        <v>52</v>
      </c>
      <c r="K12" s="194">
        <f t="shared" si="4"/>
        <v>0.8</v>
      </c>
      <c r="L12" s="200" t="str">
        <f t="shared" si="5"/>
        <v>Mayor</v>
      </c>
      <c r="M12" s="226">
        <f t="shared" si="8"/>
        <v>0.8</v>
      </c>
      <c r="N12" s="227" t="str">
        <f t="shared" si="7"/>
        <v>Mayor</v>
      </c>
      <c r="P12" s="42" t="s">
        <v>41</v>
      </c>
      <c r="Q12" s="39" t="s">
        <v>59</v>
      </c>
      <c r="R12" s="188">
        <v>5001</v>
      </c>
      <c r="S12" s="188">
        <v>5000</v>
      </c>
      <c r="T12" s="35">
        <v>0.8</v>
      </c>
      <c r="V12" s="42" t="s">
        <v>6</v>
      </c>
      <c r="W12" s="36">
        <v>0.8</v>
      </c>
      <c r="X12" s="39" t="s">
        <v>51</v>
      </c>
      <c r="Y12" s="40" t="s">
        <v>52</v>
      </c>
    </row>
    <row r="13" spans="1:25" ht="99.75" x14ac:dyDescent="0.25">
      <c r="A13" s="31" t="str">
        <f>'2 CONTEXTO E IDENTIFICACIÓN'!A13</f>
        <v>M1 - R5</v>
      </c>
      <c r="B13" s="217" t="str">
        <f>+'2 CONTEXTO E IDENTIFICACIÓN'!E13</f>
        <v>Posibilidad de pérdida Económica y Reputacional por anulación y/o modificación de facturas, debido a error en la parte asistencial por modificación de actividades diarias, devolución de medicamentos por no aplicación de estos, inasistencia a las consultas programadas por parte de usuarios, cancelación de agendas por parte de especialistas, corrección de digitación por la parte administrativa en el cargue de procedimientos.</v>
      </c>
      <c r="C13" s="219">
        <v>700</v>
      </c>
      <c r="D13" s="191" t="str">
        <f t="shared" si="0"/>
        <v>La actividad que conlleva el riesgo se ejecuta mínimo 500 veces al año y máximo 5.000 veces por año</v>
      </c>
      <c r="E13" s="192">
        <f t="shared" si="1"/>
        <v>0.8</v>
      </c>
      <c r="F13" s="32" t="str">
        <f t="shared" si="2"/>
        <v>Alta</v>
      </c>
      <c r="G13" s="202" t="s">
        <v>51</v>
      </c>
      <c r="H13" s="194">
        <f t="shared" si="6"/>
        <v>0.8</v>
      </c>
      <c r="I13" s="200" t="str">
        <f t="shared" si="3"/>
        <v>Mayor</v>
      </c>
      <c r="J13" s="202" t="s">
        <v>52</v>
      </c>
      <c r="K13" s="194">
        <f t="shared" si="4"/>
        <v>0.8</v>
      </c>
      <c r="L13" s="200" t="str">
        <f t="shared" si="5"/>
        <v>Mayor</v>
      </c>
      <c r="M13" s="226">
        <f t="shared" si="8"/>
        <v>0.8</v>
      </c>
      <c r="N13" s="227" t="str">
        <f t="shared" si="7"/>
        <v>Mayor</v>
      </c>
      <c r="P13" s="43" t="s">
        <v>42</v>
      </c>
      <c r="Q13" s="39" t="s">
        <v>60</v>
      </c>
      <c r="R13" s="188">
        <v>5001</v>
      </c>
      <c r="S13" s="188"/>
      <c r="T13" s="35">
        <v>1</v>
      </c>
      <c r="V13" s="43" t="s">
        <v>53</v>
      </c>
      <c r="W13" s="36">
        <v>1</v>
      </c>
      <c r="X13" s="39" t="s">
        <v>54</v>
      </c>
      <c r="Y13" s="40" t="s">
        <v>55</v>
      </c>
    </row>
    <row r="14" spans="1:25" ht="157.5" thickBot="1" x14ac:dyDescent="0.3">
      <c r="A14" s="31" t="str">
        <f>'2 CONTEXTO E IDENTIFICACIÓN'!A14</f>
        <v>M1 - R6</v>
      </c>
      <c r="B14" s="217" t="str">
        <f>+'2 CONTEXTO E IDENTIFICACIÓN'!E14</f>
        <v>Posibilidad de pérdida Económica y Reputacional por insuficiencia en la depuración contable permanente y sostenible para reflejar la realidad financiera, económica y social conforme a la normatividad contable vigente,  debido a  desconocimiento de la Ley 1797 de 2016, Resolución 6066 del 2016  y demás normatividad relacionada con la depuración contable permanente y sostenible, ausencia en la verificación y conciliación de saldos por parte de los responsables de la información, y también por no promover por parte del Comité Técnico de Sostenibilidad Contable la depuración permanente en todos los subprocesos de  la Institución</v>
      </c>
      <c r="C14" s="219">
        <v>60</v>
      </c>
      <c r="D14" s="191" t="str">
        <f t="shared" si="0"/>
        <v>La actividad que conlleva el riesgo se ejecuta de 24 a 500 veces por año</v>
      </c>
      <c r="E14" s="192">
        <f t="shared" si="1"/>
        <v>0.6</v>
      </c>
      <c r="F14" s="32" t="str">
        <f t="shared" si="2"/>
        <v>Media</v>
      </c>
      <c r="G14" s="202" t="s">
        <v>47</v>
      </c>
      <c r="H14" s="194">
        <f t="shared" si="6"/>
        <v>0.4</v>
      </c>
      <c r="I14" s="200" t="str">
        <f t="shared" si="3"/>
        <v>Menor</v>
      </c>
      <c r="J14" s="202" t="s">
        <v>48</v>
      </c>
      <c r="K14" s="194">
        <f t="shared" si="4"/>
        <v>0.4</v>
      </c>
      <c r="L14" s="200" t="str">
        <f t="shared" si="5"/>
        <v>Menor</v>
      </c>
      <c r="M14" s="226">
        <f t="shared" si="8"/>
        <v>0.4</v>
      </c>
      <c r="N14" s="227" t="str">
        <f t="shared" si="7"/>
        <v>Menor</v>
      </c>
      <c r="P14" s="44"/>
      <c r="Q14" s="45"/>
      <c r="R14" s="189"/>
      <c r="S14" s="189"/>
      <c r="T14" s="46"/>
      <c r="V14" s="44"/>
      <c r="W14" s="45"/>
      <c r="X14" s="45" t="s">
        <v>124</v>
      </c>
      <c r="Y14" s="46" t="s">
        <v>124</v>
      </c>
    </row>
    <row r="15" spans="1:25" ht="71.25" x14ac:dyDescent="0.25">
      <c r="A15" s="31" t="str">
        <f>'2 CONTEXTO E IDENTIFICACIÓN'!A15</f>
        <v>M1 - R7</v>
      </c>
      <c r="B15" s="217" t="str">
        <f>+'2 CONTEXTO E IDENTIFICACIÓN'!E15</f>
        <v xml:space="preserve">Posibilidad de pérdida Económica por indisponibilidad en el costeo de los servicios ofertados por el HUDN, debido a indisponibilidad tecnologica que permite realizar calculo de costeos, ausencia  de apoyo en el área asistencial y tecnologia que no se haya prestado y se requiera contratar, </v>
      </c>
      <c r="C15" s="219">
        <v>20</v>
      </c>
      <c r="D15" s="191" t="str">
        <f t="shared" si="0"/>
        <v>La actividad que conlleva el riesgo se ejecuta de 3 a 24 veces por año</v>
      </c>
      <c r="E15" s="192">
        <f t="shared" si="1"/>
        <v>0.4</v>
      </c>
      <c r="F15" s="32" t="str">
        <f t="shared" si="2"/>
        <v>Baja</v>
      </c>
      <c r="G15" s="202" t="s">
        <v>47</v>
      </c>
      <c r="H15" s="194">
        <f t="shared" si="6"/>
        <v>0.4</v>
      </c>
      <c r="I15" s="200" t="str">
        <f t="shared" si="3"/>
        <v>Menor</v>
      </c>
      <c r="J15" s="202"/>
      <c r="K15" s="194" t="str">
        <f t="shared" si="4"/>
        <v/>
      </c>
      <c r="L15" s="200" t="str">
        <f t="shared" si="5"/>
        <v/>
      </c>
      <c r="M15" s="226">
        <f t="shared" si="8"/>
        <v>0.4</v>
      </c>
      <c r="N15" s="227" t="str">
        <f t="shared" si="7"/>
        <v>Menor</v>
      </c>
    </row>
    <row r="16" spans="1:25" ht="90" x14ac:dyDescent="0.25">
      <c r="A16" s="31" t="str">
        <f>'2 CONTEXTO E IDENTIFICACIÓN'!A16</f>
        <v>M1 - R8</v>
      </c>
      <c r="B16" s="217" t="str">
        <f>+'2 CONTEXTO E IDENTIFICACIÓN'!E16</f>
        <v xml:space="preserve">Posibilidad de pérdida Reputacional por debilidad en la información de los costos generada por los diferentes procesos,  debido a inconsistencia en la información que hace interfaz por registro errado y /o parametros inadecuados desde otros modulos y deficiencia en capacitación a usuarios del sistema. </v>
      </c>
      <c r="C16" s="219">
        <v>20</v>
      </c>
      <c r="D16" s="191" t="str">
        <f t="shared" si="0"/>
        <v>La actividad que conlleva el riesgo se ejecuta de 3 a 24 veces por año</v>
      </c>
      <c r="E16" s="192">
        <f t="shared" si="1"/>
        <v>0.4</v>
      </c>
      <c r="F16" s="32" t="str">
        <f t="shared" si="2"/>
        <v>Baja</v>
      </c>
      <c r="G16" s="202"/>
      <c r="H16" s="194" t="str">
        <f t="shared" si="6"/>
        <v/>
      </c>
      <c r="I16" s="200" t="str">
        <f t="shared" si="3"/>
        <v/>
      </c>
      <c r="J16" s="202" t="s">
        <v>48</v>
      </c>
      <c r="K16" s="194">
        <f t="shared" si="4"/>
        <v>0.4</v>
      </c>
      <c r="L16" s="200" t="str">
        <f t="shared" si="5"/>
        <v>Menor</v>
      </c>
      <c r="M16" s="226">
        <f t="shared" si="8"/>
        <v>0.4</v>
      </c>
      <c r="N16" s="227" t="str">
        <f t="shared" si="7"/>
        <v>Menor</v>
      </c>
    </row>
    <row r="17" spans="1:14" ht="90" x14ac:dyDescent="0.25">
      <c r="A17" s="31" t="str">
        <f>'2 CONTEXTO E IDENTIFICACIÓN'!A17</f>
        <v>M1 - R9</v>
      </c>
      <c r="B17" s="217" t="str">
        <f>+'2 CONTEXTO E IDENTIFICACIÓN'!E17</f>
        <v xml:space="preserve">Posibilidad de pérdida Económica y Reputacional por bajo nivel de liquidez,  debido a la demora en pagos de EPS, bajo recaudo de cartera y alto índice de cuentas por pagar </v>
      </c>
      <c r="C17" s="219">
        <v>20</v>
      </c>
      <c r="D17" s="191" t="str">
        <f t="shared" si="0"/>
        <v>La actividad que conlleva el riesgo se ejecuta de 3 a 24 veces por año</v>
      </c>
      <c r="E17" s="192">
        <f t="shared" si="1"/>
        <v>0.4</v>
      </c>
      <c r="F17" s="32" t="str">
        <f t="shared" si="2"/>
        <v>Baja</v>
      </c>
      <c r="G17" s="202" t="s">
        <v>47</v>
      </c>
      <c r="H17" s="194">
        <f t="shared" si="6"/>
        <v>0.4</v>
      </c>
      <c r="I17" s="200" t="str">
        <f t="shared" si="3"/>
        <v>Menor</v>
      </c>
      <c r="J17" s="202" t="s">
        <v>48</v>
      </c>
      <c r="K17" s="194">
        <f t="shared" si="4"/>
        <v>0.4</v>
      </c>
      <c r="L17" s="200" t="str">
        <f t="shared" si="5"/>
        <v>Menor</v>
      </c>
      <c r="M17" s="226">
        <f t="shared" si="8"/>
        <v>0.4</v>
      </c>
      <c r="N17" s="227" t="str">
        <f t="shared" si="7"/>
        <v>Menor</v>
      </c>
    </row>
    <row r="18" spans="1:14" ht="90" x14ac:dyDescent="0.25">
      <c r="A18" s="31" t="str">
        <f>'2 CONTEXTO E IDENTIFICACIÓN'!A18</f>
        <v>M1 - R10</v>
      </c>
      <c r="B18" s="217" t="str">
        <f>+'2 CONTEXTO E IDENTIFICACIÓN'!E18</f>
        <v>Posibilidad de pérdida Económica y Reputacional por inconsistencias en arqueo, debido a errores humanos, fallas en el sistema y jineteo.</v>
      </c>
      <c r="C18" s="219">
        <v>60</v>
      </c>
      <c r="D18" s="191" t="str">
        <f t="shared" si="0"/>
        <v>La actividad que conlleva el riesgo se ejecuta de 24 a 500 veces por año</v>
      </c>
      <c r="E18" s="192">
        <f t="shared" si="1"/>
        <v>0.6</v>
      </c>
      <c r="F18" s="32" t="str">
        <f t="shared" si="2"/>
        <v>Media</v>
      </c>
      <c r="G18" s="202" t="s">
        <v>47</v>
      </c>
      <c r="H18" s="194">
        <f t="shared" si="6"/>
        <v>0.4</v>
      </c>
      <c r="I18" s="200" t="str">
        <f t="shared" si="3"/>
        <v>Menor</v>
      </c>
      <c r="J18" s="202" t="s">
        <v>48</v>
      </c>
      <c r="K18" s="194">
        <f t="shared" si="4"/>
        <v>0.4</v>
      </c>
      <c r="L18" s="200" t="str">
        <f t="shared" si="5"/>
        <v>Menor</v>
      </c>
      <c r="M18" s="226">
        <f t="shared" si="8"/>
        <v>0.4</v>
      </c>
      <c r="N18" s="227" t="str">
        <f t="shared" si="7"/>
        <v>Menor</v>
      </c>
    </row>
    <row r="19" spans="1:14" ht="75" x14ac:dyDescent="0.25">
      <c r="A19" s="31" t="str">
        <f>'2 CONTEXTO E IDENTIFICACIÓN'!A19</f>
        <v>M2 - R1</v>
      </c>
      <c r="B19" s="217" t="str">
        <f>+'2 CONTEXTO E IDENTIFICACIÓN'!E19</f>
        <v>Posibilidad de pérdida Económica y Reputacional por introducción de recursos de narcotráfico y terrorismo en la organización,  debido a fallas en el proceso SARLAFT.</v>
      </c>
      <c r="C19" s="219">
        <v>60</v>
      </c>
      <c r="D19" s="191" t="str">
        <f t="shared" si="0"/>
        <v>La actividad que conlleva el riesgo se ejecuta de 24 a 500 veces por año</v>
      </c>
      <c r="E19" s="192">
        <f t="shared" si="1"/>
        <v>0.6</v>
      </c>
      <c r="F19" s="32" t="str">
        <f t="shared" si="2"/>
        <v>Media</v>
      </c>
      <c r="G19" s="202" t="s">
        <v>49</v>
      </c>
      <c r="H19" s="194">
        <f t="shared" si="6"/>
        <v>0.6</v>
      </c>
      <c r="I19" s="200" t="str">
        <f t="shared" si="3"/>
        <v>Moderado</v>
      </c>
      <c r="J19" s="202" t="s">
        <v>50</v>
      </c>
      <c r="K19" s="194">
        <f t="shared" si="4"/>
        <v>0.6</v>
      </c>
      <c r="L19" s="200" t="str">
        <f t="shared" si="5"/>
        <v>Moderado</v>
      </c>
      <c r="M19" s="226">
        <f t="shared" si="8"/>
        <v>0.6</v>
      </c>
      <c r="N19" s="227" t="str">
        <f t="shared" si="7"/>
        <v>Moderado</v>
      </c>
    </row>
    <row r="20" spans="1:14" ht="156.75" x14ac:dyDescent="0.25">
      <c r="A20" s="31" t="str">
        <f>'2 CONTEXTO E IDENTIFICACIÓN'!A20</f>
        <v>M2 - R2</v>
      </c>
      <c r="B20" s="217" t="str">
        <f>+'2 CONTEXTO E IDENTIFICACIÓN'!E20</f>
        <v>Posibilidad de pérdida Económica por insuficiencia en la depuración contable permanente y sostenible para reflejar la realidad financiera, económica y social conforme a la normatividad contable vigente,  debido a carencia en la verificación y conciliación de saldos por parte de los responsables de la información, Desconocimiento de la Ley 1797 de 2016 ,Resolución 6066 del 2016  y demás normatividad relacionada con la depuración contable permanente y sostenible, No promover por parte del Comité Técnico de Sostenibilidad Contable la depuración permanente en todos los subprocesos de la Institución.</v>
      </c>
      <c r="C20" s="219">
        <v>60</v>
      </c>
      <c r="D20" s="191" t="str">
        <f t="shared" si="0"/>
        <v>La actividad que conlleva el riesgo se ejecuta de 24 a 500 veces por año</v>
      </c>
      <c r="E20" s="192">
        <f t="shared" si="1"/>
        <v>0.6</v>
      </c>
      <c r="F20" s="32" t="str">
        <f t="shared" si="2"/>
        <v>Media</v>
      </c>
      <c r="G20" s="202" t="s">
        <v>47</v>
      </c>
      <c r="H20" s="194">
        <f t="shared" si="6"/>
        <v>0.4</v>
      </c>
      <c r="I20" s="200" t="str">
        <f t="shared" si="3"/>
        <v>Menor</v>
      </c>
      <c r="J20" s="202"/>
      <c r="K20" s="194" t="str">
        <f t="shared" si="4"/>
        <v/>
      </c>
      <c r="L20" s="200" t="str">
        <f t="shared" si="5"/>
        <v/>
      </c>
      <c r="M20" s="226">
        <f t="shared" si="8"/>
        <v>0.4</v>
      </c>
      <c r="N20" s="227" t="str">
        <f t="shared" si="7"/>
        <v>Menor</v>
      </c>
    </row>
    <row r="21" spans="1:14" ht="73.5" customHeight="1" x14ac:dyDescent="0.25">
      <c r="A21" s="31" t="str">
        <f>'2 CONTEXTO E IDENTIFICACIÓN'!A21</f>
        <v>M2 - R3</v>
      </c>
      <c r="B21" s="217" t="str">
        <f>+'2 CONTEXTO E IDENTIFICACIÓN'!E21</f>
        <v>Posibilidad de pérdida Económica por inoportunidad en la información suministrada por parte de las áreas respectivas,  debido a Desconocimiento de los procesos y del sistema DGH, Ausencia de planeación en procesos administrativos que retardan la entrega y registro de  información oportunamente, Omisión en los procesos de registro y trámite de la información por parte de los responsables.</v>
      </c>
      <c r="C21" s="219">
        <v>60</v>
      </c>
      <c r="D21" s="191" t="str">
        <f t="shared" si="0"/>
        <v>La actividad que conlleva el riesgo se ejecuta de 24 a 500 veces por año</v>
      </c>
      <c r="E21" s="192">
        <f t="shared" si="1"/>
        <v>0.6</v>
      </c>
      <c r="F21" s="32" t="str">
        <f t="shared" si="2"/>
        <v>Media</v>
      </c>
      <c r="G21" s="202" t="s">
        <v>63</v>
      </c>
      <c r="H21" s="194">
        <f t="shared" si="6"/>
        <v>0.2</v>
      </c>
      <c r="I21" s="200" t="str">
        <f t="shared" si="3"/>
        <v>Leve</v>
      </c>
      <c r="J21" s="202"/>
      <c r="K21" s="194" t="str">
        <f t="shared" si="4"/>
        <v/>
      </c>
      <c r="L21" s="200" t="str">
        <f t="shared" si="5"/>
        <v/>
      </c>
      <c r="M21" s="226">
        <f t="shared" si="8"/>
        <v>0.2</v>
      </c>
      <c r="N21" s="227" t="str">
        <f t="shared" si="7"/>
        <v>Leve</v>
      </c>
    </row>
    <row r="22" spans="1:14" ht="142.5" x14ac:dyDescent="0.25">
      <c r="A22" s="31" t="str">
        <f>'2 CONTEXTO E IDENTIFICACIÓN'!A22</f>
        <v>M2 - R4</v>
      </c>
      <c r="B22" s="217" t="str">
        <f>+'2 CONTEXTO E IDENTIFICACIÓN'!E22</f>
        <v>Posibilidad de pérdida Económica por inconsistencias generadas por el sistema de información dinámica gerencial en el registro de información financiera, debido a Diferencias en la información entre los diferentes módulos, Errores en la parametrizacion del sistema DGH, Insuficiente acompañamiento y asistencia de parte del proveedor del Software, Carencia de capacitación específica a los usuarios  y capacitación integral del sistema DGH al subproceso de contabilidad quien consolida  la información, Concentración del conocimiento del sistema en una sola persona.</v>
      </c>
      <c r="C22" s="219">
        <v>60</v>
      </c>
      <c r="D22" s="191" t="str">
        <f t="shared" si="0"/>
        <v>La actividad que conlleva el riesgo se ejecuta de 24 a 500 veces por año</v>
      </c>
      <c r="E22" s="192">
        <f t="shared" si="1"/>
        <v>0.6</v>
      </c>
      <c r="F22" s="32" t="str">
        <f t="shared" si="2"/>
        <v>Media</v>
      </c>
      <c r="G22" s="202" t="s">
        <v>49</v>
      </c>
      <c r="H22" s="194">
        <f t="shared" si="6"/>
        <v>0.6</v>
      </c>
      <c r="I22" s="200" t="str">
        <f t="shared" si="3"/>
        <v>Moderado</v>
      </c>
      <c r="J22" s="202"/>
      <c r="K22" s="194" t="str">
        <f t="shared" si="4"/>
        <v/>
      </c>
      <c r="L22" s="200" t="str">
        <f t="shared" si="5"/>
        <v/>
      </c>
      <c r="M22" s="226">
        <f t="shared" si="8"/>
        <v>0.6</v>
      </c>
      <c r="N22" s="227" t="str">
        <f t="shared" si="7"/>
        <v>Moderado</v>
      </c>
    </row>
    <row r="23" spans="1:14" ht="85.5" x14ac:dyDescent="0.25">
      <c r="A23" s="31" t="str">
        <f>'2 CONTEXTO E IDENTIFICACIÓN'!A23</f>
        <v>M2 - R5</v>
      </c>
      <c r="B23" s="217" t="str">
        <f>+'2 CONTEXTO E IDENTIFICACIÓN'!E23</f>
        <v>Posibilidad de pérdida Económica y Reputacional por incumplimiento a los cambios normativos, debido a costos de actualización elevados, poco accesibles a los funcionarios y dificultad en la asistencia a capacitaciones externas debido a los horarios y compromisos laborales.</v>
      </c>
      <c r="C23" s="219">
        <v>20</v>
      </c>
      <c r="D23" s="191" t="str">
        <f t="shared" si="0"/>
        <v>La actividad que conlleva el riesgo se ejecuta de 3 a 24 veces por año</v>
      </c>
      <c r="E23" s="192">
        <f t="shared" si="1"/>
        <v>0.4</v>
      </c>
      <c r="F23" s="32" t="str">
        <f t="shared" si="2"/>
        <v>Baja</v>
      </c>
      <c r="G23" s="202" t="s">
        <v>49</v>
      </c>
      <c r="H23" s="194">
        <f t="shared" si="6"/>
        <v>0.6</v>
      </c>
      <c r="I23" s="200" t="str">
        <f t="shared" si="3"/>
        <v>Moderado</v>
      </c>
      <c r="J23" s="202" t="s">
        <v>50</v>
      </c>
      <c r="K23" s="194">
        <f t="shared" si="4"/>
        <v>0.6</v>
      </c>
      <c r="L23" s="200" t="str">
        <f t="shared" si="5"/>
        <v>Moderado</v>
      </c>
      <c r="M23" s="226">
        <f t="shared" si="8"/>
        <v>0.6</v>
      </c>
      <c r="N23" s="227" t="str">
        <f t="shared" si="7"/>
        <v>Moderado</v>
      </c>
    </row>
    <row r="24" spans="1:14" ht="99.75" x14ac:dyDescent="0.25">
      <c r="A24" s="31" t="str">
        <f>'2 CONTEXTO E IDENTIFICACIÓN'!A24</f>
        <v>M2 - R6</v>
      </c>
      <c r="B24" s="217" t="str">
        <f>+'2 CONTEXTO E IDENTIFICACIÓN'!E24</f>
        <v>Posibilidad de pérdida Económica por presentación incorrecta y/o inoportuna de las declaraciones tributarias y su respectivo pago,   debido a retraso en la elaboración de las declaraciones, retraso en la revisión y firma de Revisoría Fiscal, fallas en el sistema de información de la DIAN o Alcaldía Municipal, incumplimiento en la fecha de pago de acuerdo al calendario tributario por parte de tesorería.</v>
      </c>
      <c r="C24" s="219">
        <v>20</v>
      </c>
      <c r="D24" s="191" t="str">
        <f t="shared" si="0"/>
        <v>La actividad que conlleva el riesgo se ejecuta de 3 a 24 veces por año</v>
      </c>
      <c r="E24" s="192">
        <f t="shared" si="1"/>
        <v>0.4</v>
      </c>
      <c r="F24" s="32" t="str">
        <f t="shared" si="2"/>
        <v>Baja</v>
      </c>
      <c r="G24" s="202" t="s">
        <v>49</v>
      </c>
      <c r="H24" s="194">
        <f t="shared" si="6"/>
        <v>0.6</v>
      </c>
      <c r="I24" s="200" t="str">
        <f t="shared" si="3"/>
        <v>Moderado</v>
      </c>
      <c r="J24" s="202"/>
      <c r="K24" s="194" t="str">
        <f t="shared" si="4"/>
        <v/>
      </c>
      <c r="L24" s="200" t="str">
        <f t="shared" si="5"/>
        <v/>
      </c>
      <c r="M24" s="226">
        <f t="shared" si="8"/>
        <v>0.6</v>
      </c>
      <c r="N24" s="227" t="str">
        <f t="shared" si="7"/>
        <v>Moderado</v>
      </c>
    </row>
    <row r="25" spans="1:14" ht="85.5" x14ac:dyDescent="0.25">
      <c r="A25" s="31" t="str">
        <f>'2 CONTEXTO E IDENTIFICACIÓN'!A25</f>
        <v>M2 - R7</v>
      </c>
      <c r="B25" s="217" t="str">
        <f>+'2 CONTEXTO E IDENTIFICACIÓN'!E25</f>
        <v>Posibilidad de pérdida Económica y Reputacional por inoportunidad en la presentación de informes a los entes de control,  debido a retraso en la elaboración de los informes, fallas en los aplicativos para reportar la información, falta de conciliación de información a reportar, error en la consolidación de información por parte de responsable.</v>
      </c>
      <c r="C25" s="219">
        <v>20</v>
      </c>
      <c r="D25" s="191" t="str">
        <f t="shared" si="0"/>
        <v>La actividad que conlleva el riesgo se ejecuta de 3 a 24 veces por año</v>
      </c>
      <c r="E25" s="192">
        <f t="shared" si="1"/>
        <v>0.4</v>
      </c>
      <c r="F25" s="32" t="str">
        <f t="shared" si="2"/>
        <v>Baja</v>
      </c>
      <c r="G25" s="202" t="s">
        <v>49</v>
      </c>
      <c r="H25" s="194">
        <f t="shared" si="6"/>
        <v>0.6</v>
      </c>
      <c r="I25" s="200" t="str">
        <f t="shared" si="3"/>
        <v>Moderado</v>
      </c>
      <c r="J25" s="202" t="s">
        <v>50</v>
      </c>
      <c r="K25" s="194">
        <f t="shared" si="4"/>
        <v>0.6</v>
      </c>
      <c r="L25" s="200" t="str">
        <f t="shared" si="5"/>
        <v>Moderado</v>
      </c>
      <c r="M25" s="226">
        <f t="shared" si="8"/>
        <v>0.6</v>
      </c>
      <c r="N25" s="227" t="str">
        <f t="shared" si="7"/>
        <v>Moderado</v>
      </c>
    </row>
    <row r="26" spans="1:14" ht="90" x14ac:dyDescent="0.25">
      <c r="A26" s="31" t="str">
        <f>'2 CONTEXTO E IDENTIFICACIÓN'!A26</f>
        <v>M2 - R8</v>
      </c>
      <c r="B26" s="217" t="str">
        <f>+'2 CONTEXTO E IDENTIFICACIÓN'!E26</f>
        <v>Posibilidad de pérdida Económica y Reputacional por incremento en las cuentas por pagar financiadas con reconocimiento y no con recaudo, debido a incumplimiento de los pagos en los plazos pactados en los contratos, comprometen recursos mayores en OPS y proveedores.</v>
      </c>
      <c r="C26" s="219">
        <v>60</v>
      </c>
      <c r="D26" s="191" t="str">
        <f t="shared" si="0"/>
        <v>La actividad que conlleva el riesgo se ejecuta de 24 a 500 veces por año</v>
      </c>
      <c r="E26" s="192">
        <f t="shared" si="1"/>
        <v>0.6</v>
      </c>
      <c r="F26" s="32" t="str">
        <f t="shared" si="2"/>
        <v>Media</v>
      </c>
      <c r="G26" s="202" t="s">
        <v>47</v>
      </c>
      <c r="H26" s="194">
        <f t="shared" si="6"/>
        <v>0.4</v>
      </c>
      <c r="I26" s="200" t="str">
        <f t="shared" si="3"/>
        <v>Menor</v>
      </c>
      <c r="J26" s="202" t="s">
        <v>48</v>
      </c>
      <c r="K26" s="194">
        <f t="shared" si="4"/>
        <v>0.4</v>
      </c>
      <c r="L26" s="200" t="str">
        <f t="shared" si="5"/>
        <v>Menor</v>
      </c>
      <c r="M26" s="226">
        <f t="shared" si="8"/>
        <v>0.4</v>
      </c>
      <c r="N26" s="227" t="str">
        <f t="shared" si="7"/>
        <v>Menor</v>
      </c>
    </row>
    <row r="27" spans="1:14" ht="71.25" x14ac:dyDescent="0.25">
      <c r="A27" s="31" t="str">
        <f>'2 CONTEXTO E IDENTIFICACIÓN'!A27</f>
        <v>M2 - R9</v>
      </c>
      <c r="B27" s="217" t="str">
        <f>+'2 CONTEXTO E IDENTIFICACIÓN'!E27</f>
        <v>Posibilidad de pérdida Económica por sanción de entes de control,  debido a la información errónea en el  reporte de recaudos por cartera y tesorería, en los rubros de ventas de servicios de cuentas por cobrar, ya que no se registran en la ejecución del sistema dinámica-net.</v>
      </c>
      <c r="C27" s="219">
        <v>60</v>
      </c>
      <c r="D27" s="191" t="str">
        <f t="shared" si="0"/>
        <v>La actividad que conlleva el riesgo se ejecuta de 24 a 500 veces por año</v>
      </c>
      <c r="E27" s="192">
        <f t="shared" si="1"/>
        <v>0.6</v>
      </c>
      <c r="F27" s="32" t="str">
        <f t="shared" si="2"/>
        <v>Media</v>
      </c>
      <c r="G27" s="202" t="s">
        <v>47</v>
      </c>
      <c r="H27" s="194">
        <f t="shared" si="6"/>
        <v>0.4</v>
      </c>
      <c r="I27" s="200" t="str">
        <f t="shared" si="3"/>
        <v>Menor</v>
      </c>
      <c r="J27" s="202"/>
      <c r="K27" s="194" t="str">
        <f t="shared" si="4"/>
        <v/>
      </c>
      <c r="L27" s="200" t="str">
        <f t="shared" si="5"/>
        <v/>
      </c>
      <c r="M27" s="226">
        <f t="shared" si="8"/>
        <v>0.4</v>
      </c>
      <c r="N27" s="227" t="str">
        <f t="shared" si="7"/>
        <v>Menor</v>
      </c>
    </row>
    <row r="28" spans="1:14" ht="75.75" thickBot="1" x14ac:dyDescent="0.3">
      <c r="A28" s="47" t="str">
        <f>'2 CONTEXTO E IDENTIFICACIÓN'!A28</f>
        <v>M2 - R10</v>
      </c>
      <c r="B28" s="217" t="str">
        <f>+'2 CONTEXTO E IDENTIFICACIÓN'!E28</f>
        <v>Posibilidad de pérdida Económica y Reputacional por incumplimiento de la proyección de recaudo,  debido a que las entidades no cancelan lo radicado y la liquidación de entidades</v>
      </c>
      <c r="C28" s="220">
        <v>20</v>
      </c>
      <c r="D28" s="204" t="str">
        <f t="shared" si="0"/>
        <v>La actividad que conlleva el riesgo se ejecuta de 3 a 24 veces por año</v>
      </c>
      <c r="E28" s="193">
        <f t="shared" si="1"/>
        <v>0.4</v>
      </c>
      <c r="F28" s="48" t="str">
        <f t="shared" si="2"/>
        <v>Baja</v>
      </c>
      <c r="G28" s="203" t="s">
        <v>49</v>
      </c>
      <c r="H28" s="198">
        <f t="shared" si="6"/>
        <v>0.6</v>
      </c>
      <c r="I28" s="201" t="str">
        <f t="shared" si="3"/>
        <v>Moderado</v>
      </c>
      <c r="J28" s="203" t="s">
        <v>50</v>
      </c>
      <c r="K28" s="198">
        <f t="shared" si="4"/>
        <v>0.6</v>
      </c>
      <c r="L28" s="201" t="str">
        <f t="shared" si="5"/>
        <v>Moderado</v>
      </c>
      <c r="M28" s="228">
        <f t="shared" si="8"/>
        <v>0.6</v>
      </c>
      <c r="N28" s="229" t="str">
        <f t="shared" si="7"/>
        <v>Moderado</v>
      </c>
    </row>
  </sheetData>
  <sheetProtection sheet="1" formatCells="0" formatColumns="0" formatRows="0" sort="0" autoFilter="0" pivotTables="0"/>
  <autoFilter ref="A8:N8" xr:uid="{00000000-0009-0000-0000-000002000000}"/>
  <dataConsolidate/>
  <mergeCells count="11">
    <mergeCell ref="V7:Y7"/>
    <mergeCell ref="P7:T7"/>
    <mergeCell ref="A1:A2"/>
    <mergeCell ref="B1:B2"/>
    <mergeCell ref="B4:D4"/>
    <mergeCell ref="B5:D5"/>
    <mergeCell ref="C7:F7"/>
    <mergeCell ref="G7:I7"/>
    <mergeCell ref="J7:L7"/>
    <mergeCell ref="M7:N7"/>
    <mergeCell ref="G6:N6"/>
  </mergeCells>
  <conditionalFormatting sqref="E9:E28 G9:G28">
    <cfRule type="cellIs" dxfId="213" priority="1" operator="equal">
      <formula>$T$9</formula>
    </cfRule>
    <cfRule type="cellIs" dxfId="212" priority="2" operator="equal">
      <formula>$T$10</formula>
    </cfRule>
    <cfRule type="cellIs" dxfId="211" priority="3" operator="equal">
      <formula>$T$11</formula>
    </cfRule>
    <cfRule type="cellIs" dxfId="210" priority="4" operator="equal">
      <formula>$T$12</formula>
    </cfRule>
    <cfRule type="cellIs" dxfId="209" priority="5" operator="equal">
      <formula>$T$13</formula>
    </cfRule>
  </conditionalFormatting>
  <conditionalFormatting sqref="F9:F28">
    <cfRule type="cellIs" dxfId="208" priority="162" operator="equal">
      <formula>$P$12</formula>
    </cfRule>
    <cfRule type="cellIs" dxfId="207" priority="161" operator="equal">
      <formula>$P$11</formula>
    </cfRule>
    <cfRule type="cellIs" dxfId="206" priority="160" operator="equal">
      <formula>$P$10</formula>
    </cfRule>
    <cfRule type="cellIs" dxfId="205" priority="159" operator="equal">
      <formula>$P$9</formula>
    </cfRule>
    <cfRule type="cellIs" dxfId="204" priority="163" operator="equal">
      <formula>$P$13</formula>
    </cfRule>
  </conditionalFormatting>
  <conditionalFormatting sqref="H9:H28">
    <cfRule type="cellIs" dxfId="203" priority="80" operator="equal">
      <formula>$W$13</formula>
    </cfRule>
    <cfRule type="cellIs" dxfId="202" priority="79" operator="equal">
      <formula>$W$12</formula>
    </cfRule>
    <cfRule type="cellIs" dxfId="201" priority="78" operator="equal">
      <formula>$W$11</formula>
    </cfRule>
    <cfRule type="cellIs" dxfId="200" priority="77" operator="equal">
      <formula>$W$10</formula>
    </cfRule>
    <cfRule type="cellIs" dxfId="199" priority="76" operator="equal">
      <formula>$W$9</formula>
    </cfRule>
  </conditionalFormatting>
  <conditionalFormatting sqref="I9:J28">
    <cfRule type="cellIs" dxfId="198" priority="85" operator="equal">
      <formula>$V$13</formula>
    </cfRule>
    <cfRule type="cellIs" dxfId="197" priority="84" operator="equal">
      <formula>$V$12</formula>
    </cfRule>
    <cfRule type="cellIs" dxfId="196" priority="83" operator="equal">
      <formula>$V$11</formula>
    </cfRule>
    <cfRule type="cellIs" dxfId="195" priority="82" operator="equal">
      <formula>$V$10</formula>
    </cfRule>
    <cfRule type="cellIs" dxfId="194" priority="81" operator="equal">
      <formula>$V$9</formula>
    </cfRule>
  </conditionalFormatting>
  <conditionalFormatting sqref="K9:K28">
    <cfRule type="cellIs" dxfId="193" priority="61" operator="equal">
      <formula>$W$9</formula>
    </cfRule>
    <cfRule type="cellIs" dxfId="192" priority="62" operator="equal">
      <formula>$W$10</formula>
    </cfRule>
    <cfRule type="cellIs" dxfId="191" priority="63" operator="equal">
      <formula>$W$11</formula>
    </cfRule>
    <cfRule type="cellIs" dxfId="190" priority="64" operator="equal">
      <formula>$W$12</formula>
    </cfRule>
    <cfRule type="cellIs" dxfId="189" priority="65" operator="equal">
      <formula>$W$13</formula>
    </cfRule>
  </conditionalFormatting>
  <conditionalFormatting sqref="L9:L28">
    <cfRule type="cellIs" dxfId="188" priority="96" operator="equal">
      <formula>$V$9</formula>
    </cfRule>
    <cfRule type="cellIs" dxfId="187" priority="97" operator="equal">
      <formula>$V$10</formula>
    </cfRule>
    <cfRule type="cellIs" dxfId="186" priority="98" operator="equal">
      <formula>$V$11</formula>
    </cfRule>
    <cfRule type="cellIs" dxfId="185" priority="99" operator="equal">
      <formula>$V$12</formula>
    </cfRule>
    <cfRule type="cellIs" dxfId="184" priority="100" operator="equal">
      <formula>$V$13</formula>
    </cfRule>
  </conditionalFormatting>
  <conditionalFormatting sqref="M9:M28">
    <cfRule type="cellIs" dxfId="183" priority="6" operator="equal">
      <formula>$W$9</formula>
    </cfRule>
    <cfRule type="cellIs" dxfId="182" priority="10" operator="equal">
      <formula>$W$13</formula>
    </cfRule>
    <cfRule type="cellIs" dxfId="181" priority="9" operator="equal">
      <formula>$W$12</formula>
    </cfRule>
    <cfRule type="cellIs" dxfId="180" priority="8" operator="equal">
      <formula>$W$11</formula>
    </cfRule>
    <cfRule type="cellIs" dxfId="179" priority="7" operator="equal">
      <formula>$W$10</formula>
    </cfRule>
  </conditionalFormatting>
  <conditionalFormatting sqref="N9:N28">
    <cfRule type="cellIs" dxfId="178" priority="35" operator="equal">
      <formula>$V$13</formula>
    </cfRule>
    <cfRule type="cellIs" dxfId="177" priority="34" operator="equal">
      <formula>$V$12</formula>
    </cfRule>
    <cfRule type="cellIs" dxfId="176" priority="33" operator="equal">
      <formula>$V$11</formula>
    </cfRule>
    <cfRule type="cellIs" dxfId="175" priority="32" operator="equal">
      <formula>$V$10</formula>
    </cfRule>
    <cfRule type="cellIs" dxfId="174" priority="31" operator="equal">
      <formula>$V$9</formula>
    </cfRule>
  </conditionalFormatting>
  <dataValidations count="5">
    <dataValidation allowBlank="1" showInputMessage="1" showErrorMessage="1" prompt="La probabilidad se encuentra determinada por una escala de 1 a 3, siendo 1 la menor probabilidad de ocurrencia del riesgo y 3 la mayor probabilidad de  ocurrencia." sqref="IO8" xr:uid="{00000000-0002-0000-0200-000000000000}"/>
    <dataValidation allowBlank="1" showInputMessage="1" showErrorMessage="1" prompt="Es la materialización del riesgo y las consecuencias de su aparición. Su escala es: 5 bajo impacto, 10 medio, 20 alto impacto._x000a_" sqref="IP8:JA8" xr:uid="{00000000-0002-0000-0200-000001000000}"/>
    <dataValidation type="list" allowBlank="1" showInputMessage="1" showErrorMessage="1" sqref="IU12:JA12 IP9:JA11" xr:uid="{00000000-0002-0000-0200-000002000000}">
      <formula1>#REF!</formula1>
    </dataValidation>
    <dataValidation type="list" allowBlank="1" showInputMessage="1" showErrorMessage="1" sqref="G9:G28" xr:uid="{00000000-0002-0000-0200-000003000000}">
      <formula1>Afectación_Económica</formula1>
    </dataValidation>
    <dataValidation type="list" allowBlank="1" showInputMessage="1" showErrorMessage="1" sqref="J9:J28" xr:uid="{00000000-0002-0000-0200-000004000000}">
      <formula1>Reputacional</formula1>
    </dataValidation>
  </dataValidations>
  <printOptions horizontalCentered="1" verticalCentered="1"/>
  <pageMargins left="0.31496062992125984" right="0.27559055118110237" top="0.23622047244094491" bottom="0.15748031496062992" header="0" footer="0"/>
  <pageSetup scale="63" orientation="landscape" r:id="rId1"/>
  <headerFooter alignWithMargins="0"/>
  <colBreaks count="1" manualBreakCount="1">
    <brk id="14"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J35"/>
  <sheetViews>
    <sheetView showGridLines="0" zoomScale="70" zoomScaleNormal="70" workbookViewId="0">
      <pane xSplit="1" ySplit="8" topLeftCell="B9" activePane="bottomRight" state="frozen"/>
      <selection pane="topRight" activeCell="B1" sqref="B1"/>
      <selection pane="bottomLeft" activeCell="A7" sqref="A7"/>
      <selection pane="bottomRight" activeCell="D21" sqref="D21"/>
    </sheetView>
  </sheetViews>
  <sheetFormatPr baseColWidth="10" defaultColWidth="14.28515625" defaultRowHeight="12.75" x14ac:dyDescent="0.25"/>
  <cols>
    <col min="1" max="1" width="13.7109375" style="87" customWidth="1"/>
    <col min="2" max="2" width="69.7109375" style="92" customWidth="1"/>
    <col min="3" max="3" width="16.42578125" style="87" customWidth="1"/>
    <col min="4" max="4" width="12.42578125" style="92" customWidth="1"/>
    <col min="5" max="5" width="14.5703125" style="92" customWidth="1"/>
    <col min="6" max="6" width="3.85546875" style="92" customWidth="1"/>
    <col min="7" max="7" width="7.42578125" style="92" customWidth="1"/>
    <col min="8" max="8" width="14" style="92" customWidth="1"/>
    <col min="9" max="9" width="13.85546875" style="92" customWidth="1"/>
    <col min="10" max="13" width="12.42578125" style="92" customWidth="1"/>
    <col min="14" max="14" width="3.85546875" style="92" customWidth="1"/>
    <col min="15" max="15" width="4.85546875" style="87" customWidth="1"/>
    <col min="16" max="16" width="6.42578125" style="87" customWidth="1"/>
    <col min="17" max="17" width="11" style="87" bestFit="1" customWidth="1"/>
    <col min="18" max="22" width="12" style="87" customWidth="1"/>
    <col min="23" max="27" width="11.42578125" style="87" customWidth="1"/>
    <col min="28" max="28" width="5.5703125" style="87" bestFit="1" customWidth="1"/>
    <col min="29" max="29" width="26.85546875" style="87" customWidth="1"/>
    <col min="30" max="34" width="22.85546875" style="92" customWidth="1"/>
    <col min="35" max="35" width="23.42578125" style="87" customWidth="1"/>
    <col min="36" max="263" width="11.42578125" style="87" customWidth="1"/>
    <col min="264" max="264" width="12.7109375" style="87" customWidth="1"/>
    <col min="265" max="265" width="47" style="87" customWidth="1"/>
    <col min="266" max="266" width="35" style="87" customWidth="1"/>
    <col min="267" max="16384" width="14.28515625" style="87"/>
  </cols>
  <sheetData>
    <row r="1" spans="1:36" s="75" customFormat="1" ht="36" customHeight="1" x14ac:dyDescent="0.2">
      <c r="A1" s="420"/>
      <c r="B1" s="426" t="str">
        <f>+'2 CONTEXTO E IDENTIFICACIÓN'!B1</f>
        <v>MAPA DE RIESGOS</v>
      </c>
      <c r="C1" s="50" t="str">
        <f>+'2 CONTEXTO E IDENTIFICACIÓN'!C1</f>
        <v>CÓDIGO:</v>
      </c>
      <c r="D1" s="74">
        <f>+'2 CONTEXTO E IDENTIFICACIÓN'!D1</f>
        <v>0</v>
      </c>
      <c r="AD1" s="76"/>
      <c r="AE1" s="76"/>
      <c r="AF1" s="76"/>
      <c r="AG1" s="76"/>
      <c r="AH1" s="76"/>
    </row>
    <row r="2" spans="1:36" s="75" customFormat="1" ht="36" customHeight="1" x14ac:dyDescent="0.2">
      <c r="A2" s="420"/>
      <c r="B2" s="426"/>
      <c r="C2" s="50" t="str">
        <f>+'2 CONTEXTO E IDENTIFICACIÓN'!C2</f>
        <v>VERSIÓN:</v>
      </c>
      <c r="D2" s="74">
        <f>+'2 CONTEXTO E IDENTIFICACIÓN'!D2</f>
        <v>0</v>
      </c>
      <c r="E2" s="77"/>
      <c r="F2" s="77"/>
      <c r="G2" s="77"/>
      <c r="H2" s="9"/>
      <c r="I2" s="240" t="str">
        <f>+'2 CONTEXTO E IDENTIFICACIÓN'!$F$4</f>
        <v>Elaboración o Actualización:</v>
      </c>
      <c r="J2" s="261">
        <f>+IF('2 CONTEXTO E IDENTIFICACIÓN'!$G$4="","",'2 CONTEXTO E IDENTIFICACIÓN'!$G$4)</f>
        <v>44866</v>
      </c>
      <c r="K2" s="20"/>
      <c r="L2" s="20"/>
      <c r="M2" s="78"/>
      <c r="N2" s="77"/>
      <c r="AD2" s="76"/>
      <c r="AE2" s="76"/>
      <c r="AF2" s="76"/>
      <c r="AG2" s="76"/>
      <c r="AH2" s="76"/>
    </row>
    <row r="3" spans="1:36" s="75" customFormat="1" ht="27.95" customHeight="1" x14ac:dyDescent="0.2">
      <c r="A3" s="79"/>
      <c r="B3" s="77"/>
      <c r="C3" s="52"/>
      <c r="D3" s="78"/>
      <c r="E3" s="77"/>
      <c r="F3" s="77"/>
      <c r="G3" s="77"/>
      <c r="I3" s="243" t="str">
        <f>+'2 CONTEXTO E IDENTIFICACIÓN'!$D$5</f>
        <v>Vigencia del:</v>
      </c>
      <c r="J3" s="241" t="str">
        <f>+IF('2 CONTEXTO E IDENTIFICACIÓN'!$E$5="","",'2 CONTEXTO E IDENTIFICACIÓN'!$E$5)</f>
        <v/>
      </c>
      <c r="K3" s="242" t="s">
        <v>91</v>
      </c>
      <c r="L3" s="239" t="str">
        <f>+IF('2 CONTEXTO E IDENTIFICACIÓN'!$G$5="","",'2 CONTEXTO E IDENTIFICACIÓN'!$G$5)</f>
        <v/>
      </c>
      <c r="M3" s="78"/>
      <c r="N3" s="77"/>
      <c r="AD3" s="76"/>
      <c r="AE3" s="76"/>
      <c r="AF3" s="76"/>
      <c r="AG3" s="76"/>
      <c r="AH3" s="76"/>
    </row>
    <row r="4" spans="1:36" s="75" customFormat="1" ht="15" x14ac:dyDescent="0.2">
      <c r="A4" s="19" t="s">
        <v>139</v>
      </c>
      <c r="B4" s="410" t="str">
        <f>+IF('2 CONTEXTO E IDENTIFICACIÓN'!$B$4="","",'2 CONTEXTO E IDENTIFICACIÓN'!$B$4)</f>
        <v>HOSPITAL UNIVERSITARIO DEPARTAMENTAL DE NARIÑO</v>
      </c>
      <c r="C4" s="410"/>
      <c r="D4" s="410"/>
      <c r="AD4" s="76"/>
      <c r="AE4" s="76"/>
      <c r="AF4" s="76"/>
      <c r="AG4" s="76"/>
      <c r="AH4" s="76"/>
    </row>
    <row r="5" spans="1:36" s="75" customFormat="1" ht="15.75" thickBot="1" x14ac:dyDescent="0.25">
      <c r="A5" s="19" t="s">
        <v>137</v>
      </c>
      <c r="B5" s="410" t="str">
        <f>+IF('2 CONTEXTO E IDENTIFICACIÓN'!$D$4="","",'2 CONTEXTO E IDENTIFICACIÓN'!$D$4)</f>
        <v>GESTIÓN FINANCIERA</v>
      </c>
      <c r="C5" s="411"/>
      <c r="D5" s="411"/>
      <c r="AD5" s="76"/>
      <c r="AE5" s="76"/>
      <c r="AF5" s="76"/>
      <c r="AG5" s="76"/>
      <c r="AH5" s="76"/>
    </row>
    <row r="6" spans="1:36" s="75" customFormat="1" ht="15.75" thickBot="1" x14ac:dyDescent="0.25">
      <c r="A6" s="247"/>
      <c r="B6" s="246"/>
      <c r="C6" s="246"/>
      <c r="D6" s="78"/>
      <c r="G6" s="427" t="s">
        <v>13</v>
      </c>
      <c r="H6" s="428"/>
      <c r="I6" s="428"/>
      <c r="J6" s="428"/>
      <c r="K6" s="428"/>
      <c r="L6" s="428"/>
      <c r="M6" s="429"/>
      <c r="O6" s="80"/>
      <c r="P6" s="80"/>
      <c r="Q6" s="81"/>
      <c r="R6" s="418" t="s">
        <v>67</v>
      </c>
      <c r="S6" s="418"/>
      <c r="T6" s="418"/>
      <c r="U6" s="418"/>
      <c r="V6" s="419"/>
      <c r="AD6" s="76"/>
      <c r="AE6" s="76"/>
      <c r="AF6" s="76"/>
      <c r="AG6" s="76"/>
      <c r="AH6" s="76"/>
    </row>
    <row r="7" spans="1:36" x14ac:dyDescent="0.25">
      <c r="A7" s="82"/>
      <c r="B7" s="83"/>
      <c r="C7" s="421" t="s">
        <v>69</v>
      </c>
      <c r="D7" s="421"/>
      <c r="E7" s="421"/>
      <c r="F7" s="84"/>
      <c r="G7" s="85"/>
      <c r="H7" s="86"/>
      <c r="I7" s="418" t="s">
        <v>67</v>
      </c>
      <c r="J7" s="418"/>
      <c r="K7" s="418"/>
      <c r="L7" s="418"/>
      <c r="M7" s="419"/>
      <c r="N7" s="84"/>
      <c r="O7" s="88"/>
      <c r="P7" s="88"/>
      <c r="R7" s="89">
        <v>0.2</v>
      </c>
      <c r="S7" s="89">
        <v>0.4</v>
      </c>
      <c r="T7" s="89">
        <v>0.6</v>
      </c>
      <c r="U7" s="89">
        <v>0.8</v>
      </c>
      <c r="V7" s="90">
        <v>1</v>
      </c>
      <c r="W7" s="91"/>
      <c r="X7" s="91"/>
      <c r="Y7" s="91"/>
      <c r="Z7" s="91"/>
      <c r="AA7" s="91"/>
      <c r="AB7" s="91"/>
      <c r="AC7" s="91"/>
    </row>
    <row r="8" spans="1:36" ht="38.25" x14ac:dyDescent="0.2">
      <c r="A8" s="93" t="s">
        <v>0</v>
      </c>
      <c r="B8" s="94" t="s">
        <v>1</v>
      </c>
      <c r="C8" s="95" t="s">
        <v>2</v>
      </c>
      <c r="D8" s="95" t="s">
        <v>4</v>
      </c>
      <c r="E8" s="96" t="s">
        <v>104</v>
      </c>
      <c r="F8" s="84"/>
      <c r="G8" s="88"/>
      <c r="H8" s="97"/>
      <c r="I8" s="98" t="s">
        <v>45</v>
      </c>
      <c r="J8" s="98" t="s">
        <v>7</v>
      </c>
      <c r="K8" s="98" t="s">
        <v>5</v>
      </c>
      <c r="L8" s="98" t="s">
        <v>6</v>
      </c>
      <c r="M8" s="99" t="s">
        <v>53</v>
      </c>
      <c r="N8" s="84"/>
      <c r="O8" s="88"/>
      <c r="P8" s="88"/>
      <c r="Q8" s="100"/>
      <c r="R8" s="101" t="s">
        <v>45</v>
      </c>
      <c r="S8" s="101" t="s">
        <v>7</v>
      </c>
      <c r="T8" s="101" t="s">
        <v>5</v>
      </c>
      <c r="U8" s="101" t="s">
        <v>6</v>
      </c>
      <c r="V8" s="102" t="s">
        <v>53</v>
      </c>
      <c r="Y8" s="91"/>
      <c r="Z8" s="91"/>
      <c r="AA8" s="103"/>
      <c r="AB8" s="103"/>
      <c r="AC8" s="103"/>
      <c r="AD8" s="103"/>
      <c r="AE8" s="103"/>
      <c r="AF8" s="103"/>
      <c r="AG8" s="103"/>
      <c r="AH8" s="103"/>
      <c r="AI8" s="103"/>
      <c r="AJ8" s="103"/>
    </row>
    <row r="9" spans="1:36" ht="51" x14ac:dyDescent="0.2">
      <c r="A9" s="104" t="str">
        <f>'2 CONTEXTO E IDENTIFICACIÓN'!A9</f>
        <v>M1 - R1</v>
      </c>
      <c r="B9" s="105" t="str">
        <f>+'2 CONTEXTO E IDENTIFICACIÓN'!E9</f>
        <v>Posibilidad de pérdida Económica y Reputacional por copagos o cuotas moderadoras en alimentación de la factura sin cancelar, debido a la falta de conciencia de ingreso de recursos de la institución por parte de personal  y también la amistad o familiarización con los usuarios</v>
      </c>
      <c r="C9" s="106" t="str">
        <f>+'3 PROBABIL E IMPACTO INHERENTE'!F9</f>
        <v>Media</v>
      </c>
      <c r="D9" s="106" t="str">
        <f>+'3 PROBABIL E IMPACTO INHERENTE'!N9</f>
        <v>Menor</v>
      </c>
      <c r="E9" s="105" t="str">
        <f>+IF(C9=$Q$9,IF(D9=$R$8,$R$9,IF(D9=$S$8,$S$9,IF(D9=$T$8,$T$9,IF(D9=$U$8,$U$9,IF(D9=$V$8,$V$9))))),IF(C9=$Q$10,IF(D9=$R$8,$R$10,IF(D9=$S$8,$S$10,IF(D9=$T$8,$T$10,IF(D9=$U$8,$U$10,IF(D9=$V$8,$V$10))))),IF(C9=$Q$11,IF(D9=$R$8,$R$11,IF(D9=$S$8,$S$11,IF(D9=$T$8,$T$11,IF(D9=$U$8,$U$11,IF(D9=$V$8,$V$11))))),IF(C9=$Q$12,IF(D9=$R$8,$R$12,IF(D9=$S$8,$S$12,IF(D9=$T$8,$T$12,IF(D9=$U$8,$U$12,IF(D9=$V$8,$V$12))))),IF(C9=$Q$13,IF(D9=$R$8,$R$13,IF(D9=$S$8,$S$13,IF(D9=$T$8,$T$13,IF(D9=$U$8,$U$13,IF(D9=$V$8,$V$13))))),"")))))</f>
        <v>Moderado</v>
      </c>
      <c r="F9" s="107"/>
      <c r="G9" s="424" t="s">
        <v>34</v>
      </c>
      <c r="H9" s="98" t="s">
        <v>42</v>
      </c>
      <c r="I9" s="108" t="str">
        <f>+IF(AND(C9=$Q$9,D9=$R$8),A9,"")&amp;" "&amp;IF(AND(C10=$Q$9,D10=$R$8),A10,"")&amp;" "&amp;IF(AND(C11=$Q$9,D11=$R$8),A11,"")&amp;" "&amp;IF(AND(C12=$Q$9,D12=$R$8),A12,"")&amp;" "&amp;IF(AND(C13=$Q$9,D13=$R$8),A13,"")&amp;" "&amp;IF(AND(C14=$Q$9,D14=$R$8),A14,"")&amp;" "&amp;IF(AND(C15=$Q$9,D15=$R$8),A15,"")&amp;" "&amp;IF(AND(C16=$Q$9,D16=$R$8),A16,"")&amp;" "&amp;IF(AND(C17=$Q$9,D17=$R$8),A17,"")&amp;" "&amp;IF(AND(C18=$Q$9,D18=$R$8),A18,"")&amp;" "&amp;IF(AND(C19=$Q$9,D19=$R$8),A19,"")&amp;" "&amp;IF(AND(C20=$Q$9,D20=$R$8),A20,"")&amp;" "&amp;IF(AND(C21=$Q$9,D21=$R$8),A21,"")&amp;" "&amp;IF(AND(C22=$Q$9,D22=$R$8),A22,"")&amp;" "&amp;IF(AND(C23=$Q$9,D23=$R$8),A23,"")&amp;" "&amp;IF(AND(C24=$Q$9,D24=$R$8),A24,"")&amp;" "&amp;IF(AND(C25=$Q$9,D25=$R$8),A25,"")&amp;" "&amp;IF(AND(C26=$Q$9,D26=$R$8),A26,"")&amp;" "&amp;IF(AND(C27=$Q$9,D27=$R$8),A27,"")&amp;" "&amp;IF(AND(C28=$Q$9,D28=$R$8),A28,"")</f>
        <v xml:space="preserve">                   </v>
      </c>
      <c r="J9" s="108" t="str">
        <f>+IF(AND(C9=$Q$9,D9=$S$8),A9,"")&amp;" "&amp;IF(AND(C10=$Q$9,D10=$S$8),A10,"")&amp;" "&amp;IF(AND(C11=$Q$9,D11=$S$8),A11,"")&amp;" "&amp;IF(AND(C12=$Q$9,D12=$S$8),A12,"")&amp;" "&amp;IF(AND(C13=$Q$9,D13=$S$8),A13,"")&amp;" "&amp;IF(AND(C14=$Q$9,D14=$S$8),A14,"")&amp;" "&amp;IF(AND(C15=$Q$9,D15=$S$8),A15,"")&amp;" "&amp;IF(AND(C16=$Q$9,D16=$S$8),A16,"")&amp;" "&amp;IF(AND(C17=$Q$9,D17=$S$8),A17,"")&amp;" "&amp;IF(AND(C18=$Q$9,D18=$S$8),A18,"")&amp;" "&amp;IF(AND(C19=$Q$9,D19=$S$8),A19,"")&amp;" "&amp;IF(AND(C20=$Q$9,D20=$S$8),A20,"")&amp;" "&amp;IF(AND(C21=$Q$9,D21=$S$8),A21,"")&amp;" "&amp;IF(AND(C22=$Q$9,D22=$S$8),A22,"")&amp;" "&amp;IF(AND(C23=$Q$9,D23=$S$8),A23,"")&amp;" "&amp;IF(AND(C24=$Q$9,D24=$S$8),A24,"")&amp;" "&amp;IF(AND(C25=$Q$9,D25=$S$8),A25,"")&amp;" "&amp;IF(AND(C26=$Q$9,D26=$S$8),A26,"")&amp;" "&amp;IF(AND(C27=$Q$9,D27=$S$8),A27,"")&amp;" "&amp;IF(AND(C28=$Q$9,D28=$S$8),A28,"")</f>
        <v xml:space="preserve">                   </v>
      </c>
      <c r="K9" s="108" t="str">
        <f>+IF(AND(C9=$Q$9,D9=$T$8),A9,"")&amp;" "&amp;IF(AND(C10=$Q$9,D10=$T$8),A10,"")&amp;" "&amp;IF(AND(C11=$Q$9,D11=$T$8),A11,"")&amp;" "&amp;IF(AND(C12=$Q$9,D12=$T$8),A12,"")&amp;" "&amp;IF(AND(C13=$Q$9,D13=$T$8),A13,"")&amp;" "&amp;IF(AND(C14=$Q$9,D14=$T$8),A14,"")&amp;" "&amp;IF(AND(C15=$Q$9,D15=$T$8),A15,"")&amp;" "&amp;IF(AND(C16=$Q$9,D16=$T$8),A16,"")&amp;" "&amp;IF(AND(C17=$Q$9,D17=$T$8),A17,"")&amp;" "&amp;IF(AND(C18=$Q$9,D18=$T$8),A18,"")&amp;" "&amp;IF(AND(C19=$Q$9,D19=$T$8),A19,"")&amp;" "&amp;IF(AND(C20=$Q$9,D20=$T$8),A20,"")&amp;" "&amp;IF(AND(C21=$Q$9,D21=$T$8),A21,"")&amp;" "&amp;IF(AND(C22=$Q$9,D22=$T$8),A22,"")&amp;" "&amp;IF(AND(C23=$Q$9,D23=$T$8),A23,"")&amp;" "&amp;IF(AND(C24=$Q$9,D24=$T$8),A24,"")&amp;" "&amp;IF(AND(C25=$Q$9,D25=$T$8),A25,"")&amp;" "&amp;IF(AND(C26=$Q$9,D26=$T$8),A26,"")&amp;" "&amp;IF(AND(C27=$Q$9,D27=$T$8),A27,"")&amp;" "&amp;IF(AND(C28=$Q$9,D28=$T$8),A28,"")</f>
        <v xml:space="preserve">                   </v>
      </c>
      <c r="L9" s="108" t="str">
        <f>+IF(AND(C9=$Q$9,D9=$U$8),A9,"")&amp;" "&amp;IF(AND(C10=$Q$9,D10=$U$8),A10,"")&amp;" "&amp;IF(AND(C11=$Q$9,D11=$U$8),A11,"")&amp;" "&amp;IF(AND(C12=$Q$9,D12=$U$8),A12,"")&amp;" "&amp;IF(AND(C13=$Q$9,D13=$U$8),A13,"")&amp;" "&amp;IF(AND(C14=$Q$9,D14=$U$8),A14,"")&amp;" "&amp;IF(AND(C15=$Q$9,D15=$U$8),A15,"")&amp;" "&amp;IF(AND(C16=$Q$9,D16=$U$8),A16,"")&amp;" "&amp;IF(AND(C17=$Q$9,D17=$U$8),A17,"")&amp;" "&amp;IF(AND(C18=$Q$9,D18=$U$8),A18,"")&amp;" "&amp;IF(AND(C19=$Q$9,D19=$U$8),A19,"")&amp;" "&amp;IF(AND(C20=$Q$9,D20=$U$8),A20,"")&amp;" "&amp;IF(AND(C21=$Q$9,D21=$U$8),A21,"")&amp;" "&amp;IF(AND(C22=$Q$9,D22=$U$8),A22,"")&amp;" "&amp;IF(AND(C23=$Q$9,D23=$U$8),A23,"")&amp;" "&amp;IF(AND(C24=$Q$9,D24=$U$8),A24,"")&amp;" "&amp;IF(AND(C25=$Q$9,D25=$U$8),A25,"")&amp;" "&amp;IF(AND(C26=$Q$9,D26=$U$8),A26,"")&amp;" "&amp;IF(AND(C27=$Q$9,D27=$U$8),A27,"")&amp;" "&amp;IF(AND(C28=$Q$9,D28=$U$8),A28,"")</f>
        <v xml:space="preserve">                   </v>
      </c>
      <c r="M9" s="109" t="str">
        <f>+IF(AND(C9=$Q$9,D9=$V$8),A9,"")&amp;" "&amp;IF(AND(C10=$Q$9,D10=$V$8),A10,"")&amp;" "&amp;IF(AND(C11=$Q$9,D11=$V$8),A11,"")&amp;" "&amp;IF(AND(C12=$Q$9,D12=$V$8),A12,"")&amp;" "&amp;IF(AND(C13=$Q$9,D13=$V$8),A13,"")&amp;" "&amp;IF(AND(C14=$Q$9,D14=$V$8),A14,"")&amp;" "&amp;IF(AND(C15=$Q$9,D15=$V$8),A15,"")&amp;" "&amp;IF(AND(C16=$Q$9,D16=$V$8),A16,"")&amp;" "&amp;IF(AND(C17=$Q$9,D17=$V$8),A17,"")&amp;" "&amp;IF(AND(C18=$Q$9,D18=$V$8),A18,"")&amp;" "&amp;IF(AND(C19=$Q$9,D19=$V$8),A19,"")&amp;" "&amp;IF(AND(C20=$Q$9,D20=$V$8),A20,"")&amp;" "&amp;IF(AND(C21=$Q$9,D21=$V$8),A21,"")&amp;" "&amp;IF(AND(C22=$Q$9,D22=$V$8),A22,"")&amp;" "&amp;IF(AND(C23=$Q$9,D23=$V$8),A23,"")&amp;" "&amp;IF(AND(C24=$Q$9,D24=$V$8),A24,"")&amp;" "&amp;IF(AND(C25=$Q$9,D25=$V$8),A25,"")&amp;" "&amp;IF(AND(C26=$Q$9,D26=$V$8),A26,"")&amp;" "&amp;IF(AND(C27=$Q$9,D27=$V$8),A27,"")&amp;" "&amp;IF(AND(C28=$Q$9,D28=$V$8),A28,"")</f>
        <v xml:space="preserve">                   </v>
      </c>
      <c r="N9" s="107"/>
      <c r="O9" s="422" t="s">
        <v>34</v>
      </c>
      <c r="P9" s="110">
        <v>1</v>
      </c>
      <c r="Q9" s="101" t="s">
        <v>42</v>
      </c>
      <c r="R9" s="108" t="s">
        <v>65</v>
      </c>
      <c r="S9" s="108" t="s">
        <v>65</v>
      </c>
      <c r="T9" s="108" t="s">
        <v>65</v>
      </c>
      <c r="U9" s="108" t="s">
        <v>65</v>
      </c>
      <c r="V9" s="109" t="s">
        <v>64</v>
      </c>
      <c r="Y9" s="91"/>
      <c r="Z9" s="91"/>
      <c r="AA9" s="103"/>
      <c r="AB9" s="103"/>
      <c r="AC9" s="103"/>
      <c r="AD9" s="111"/>
      <c r="AE9" s="111"/>
      <c r="AF9" s="111"/>
      <c r="AG9" s="111"/>
      <c r="AH9" s="111"/>
      <c r="AI9" s="103"/>
      <c r="AJ9" s="103"/>
    </row>
    <row r="10" spans="1:36" ht="38.25" x14ac:dyDescent="0.2">
      <c r="A10" s="104" t="str">
        <f>'2 CONTEXTO E IDENTIFICACIÓN'!A10</f>
        <v>M1 - R2</v>
      </c>
      <c r="B10" s="105" t="str">
        <f>+'2 CONTEXTO E IDENTIFICACIÓN'!E10</f>
        <v>Posibilidad de pérdida Económica y Reputacional por inconsistencia en la verificación de derechos,  debido a las autorizaciones sin control por parte de la EPS</v>
      </c>
      <c r="C10" s="106" t="str">
        <f>+'3 PROBABIL E IMPACTO INHERENTE'!F10</f>
        <v>Media</v>
      </c>
      <c r="D10" s="106" t="str">
        <f>+'3 PROBABIL E IMPACTO INHERENTE'!N10</f>
        <v>Menor</v>
      </c>
      <c r="E10" s="105" t="str">
        <f>+IF(C10=$Q$9,IF(D10=$R$8,$R$9,IF(D10=$S$8,$S$9,IF(D10=$T$8,$T$9,IF(D10=$U$8,$U$9,IF(D10=$V$8,$V$9))))),IF(C10=$Q$10,IF(D10=$R$8,$R$10,IF(D10=$S$8,$S$10,IF(D10=$T$8,$T$10,IF(D10=$U$8,$U$10,IF(D10=$V$8,$V$10))))),IF(C10=$Q$11,IF(D10=$R$8,$R$11,IF(D10=$S$8,$S$11,IF(D10=$T$8,$T$11,IF(D10=$U$8,$U$11,IF(D10=$V$8,$V$11))))),IF(C10=$Q$12,IF(D10=$R$8,$R$12,IF(D10=$S$8,$S$12,IF(D10=$T$8,$T$12,IF(D10=$U$8,$U$12,IF(D10=$V$8,$V$12))))),IF(C10=$Q$13,IF(D10=$R$8,$R$13,IF(D10=$S$8,$S$13,IF(D10=$T$8,$T$13,IF(D10=$U$8,$U$13,IF(D10=$V$8,$V$13))))),"")))))</f>
        <v>Moderado</v>
      </c>
      <c r="F10" s="107"/>
      <c r="G10" s="424"/>
      <c r="H10" s="98" t="s">
        <v>41</v>
      </c>
      <c r="I10" s="112" t="str">
        <f>+IF(AND(C9=$Q$10,D9=$R$8),A9,"")&amp;" "&amp;IF(AND(C10=$Q$10,D10=$R$8),A10,"")&amp;" "&amp;IF(AND(C11=$Q$10,D11=$R$8),A11,"")&amp;" "&amp;IF(AND(C12=$Q$10,D12=$R$8),A12,"")&amp;" "&amp;IF(AND(C13=$Q$10,D13=$R$8),A13,"")&amp;" "&amp;IF(AND(C14=$Q$10,D14=$R$8),A14,"")&amp;" "&amp;IF(AND(C15=$Q$10,D15=$R$8),A15,"")&amp;" "&amp;IF(AND(C16=$Q$10,D16=$R$8),A16,"")&amp;" "&amp;IF(AND(C17=$Q$10,D17=$R$8),A17,"")&amp;" "&amp;IF(AND(C18=$Q$10,D18=$R$8),A18,"")&amp;" "&amp;IF(AND(C19=$Q$10,D19=$R$8),A19,"")&amp;" "&amp;IF(AND(C20=$Q$10,D20=$R$8),A20,"")&amp;" "&amp;IF(AND(C21=$Q$10,D21=$R$8),A21,"")&amp;" "&amp;IF(AND(C22=$Q$10,D22=$R$8),A22,"")&amp;" "&amp;IF(AND(C23=$Q$10,D23=$R$8),A23,"")&amp;" "&amp;IF(AND(C24=$Q$10,D24=$R$8),A24,"")&amp;" "&amp;IF(AND(C25=$Q$10,D25=$R$8),A25,"")&amp;" "&amp;IF(AND(C26=$Q$10,D26=$R$8),A26,"")&amp;" "&amp;IF(AND(C27=$Q$10,D27=$R$8),A27,"")&amp;" "&amp;IF(AND(C28=$Q$10,D28=$R$8),A28,"")</f>
        <v xml:space="preserve">                   </v>
      </c>
      <c r="J10" s="112" t="str">
        <f>+IF(AND(C9=$Q$10,D9=$S$8),A9,"")&amp;" "&amp;IF(AND(C10=$Q$10,D10=$S$8),A10,"")&amp;" "&amp;IF(AND(C11=$Q$10,D11=$S$8),A11,"")&amp;" "&amp;IF(AND(C12=$Q$10,D12=$S$8),A12,"")&amp;" "&amp;IF(AND(C13=$Q$10,D13=$S$8),A13,"")&amp;" "&amp;IF(AND(C14=$Q$10,D14=$S$8),A14,"")&amp;" "&amp;IF(AND(C15=$Q$10,D15=$S$8),A15,"")&amp;" "&amp;IF(AND(C16=$Q$10,D16=$S$8),A16,"")&amp;" "&amp;IF(AND(C17=$Q$10,D17=$S$8),A17,"")&amp;" "&amp;IF(AND(C18=$Q$10,D18=$S$8),A18,"")&amp;" "&amp;IF(AND(C19=$Q$10,D19=$S$8),A19,"")&amp;" "&amp;IF(AND(C20=$Q$10,D20=$S$8),A20,"")&amp;" "&amp;IF(AND(C21=$Q$10,D21=$S$8),A21,"")&amp;" "&amp;IF(AND(C22=$Q$10,D22=$S$8),A22,"")&amp;" "&amp;IF(AND(C23=$Q$10,D23=$S$8),A23,"")&amp;" "&amp;IF(AND(C24=$Q$10,D24=$S$8),A24,"")&amp;" "&amp;IF(AND(C25=$Q$10,D25=$S$8),A25,"")&amp;" "&amp;IF(AND(C26=$Q$10,D26=$S$8),A26,"")&amp;" "&amp;IF(AND(C27=$Q$10,D27=$S$8),A27,"")&amp;" "&amp;IF(AND(C28=$Q$10,D28=$S$8),A28,"")</f>
        <v xml:space="preserve">                   </v>
      </c>
      <c r="K10" s="108" t="str">
        <f>+IF(AND(C9=$Q$10,D9=$T$8),A9,"")&amp;" "&amp;IF(AND(C10=$Q$10,D10=$T$8),A10,"")&amp;" "&amp;IF(AND(C11=$Q$10,D11=$T$8),A11,"")&amp;" "&amp;IF(AND(C12=$Q$10,D12=$T$8),A12,"")&amp;" "&amp;IF(AND(C13=$Q$10,D13=$T$8),A13,"")&amp;" "&amp;IF(AND(C14=$Q$10,D14=$T$8),A14,"")&amp;" "&amp;IF(AND(C15=$Q$10,D15=$T$8),A15,"")&amp;" "&amp;IF(AND(C16=$Q$10,D16=$T$8),A16,"")&amp;" "&amp;IF(AND(C17=$Q$10,D17=$T$8),A17,"")&amp;" "&amp;IF(AND(C18=$Q$10,D18=$T$8),A18,"")&amp;" "&amp;IF(AND(C19=$Q$10,D19=$T$8),A19,"")&amp;" "&amp;IF(AND(C20=$Q$10,D20=$T$8),A20,"")&amp;" "&amp;IF(AND(C21=$Q$10,D21=$T$8),A21,"")&amp;" "&amp;IF(AND(C22=$Q$10,D22=$T$8),A22,"")&amp;" "&amp;IF(AND(C23=$Q$10,D23=$T$8),A23,"")&amp;" "&amp;IF(AND(C24=$Q$10,D24=$T$8),A24,"")&amp;" "&amp;IF(AND(C25=$Q$10,D25=$T$8),A25,"")&amp;" "&amp;IF(AND(C26=$Q$10,D26=$T$8),A26,"")&amp;" "&amp;IF(AND(C27=$Q$10,D27=$T$8),A27,"")&amp;" "&amp;IF(AND(C28=$Q$10,D28=$T$8),A28,"")</f>
        <v xml:space="preserve">                   </v>
      </c>
      <c r="L10" s="108" t="str">
        <f>+IF(AND(C9=$Q$10,D9=$U$8),A9,"")&amp;" "&amp;IF(AND(C10=$Q$10,D10=$U$8),A10,"")&amp;" "&amp;IF(AND(C11=$Q$10,D11=$U$8),A11,"")&amp;" "&amp;IF(AND(C12=$Q$10,D12=$U$8),A12,"")&amp;" "&amp;IF(AND(C13=$Q$10,D13=$U$8),A13,"")&amp;" "&amp;IF(AND(C14=$Q$10,D14=$U$8),A14,"")&amp;" "&amp;IF(AND(C15=$Q$10,D15=$U$8),A15,"")&amp;" "&amp;IF(AND(C16=$Q$10,D16=$U$8),A16,"")&amp;" "&amp;IF(AND(C17=$Q$10,D17=$U$8),A17,"")&amp;" "&amp;IF(AND(C18=$Q$10,D18=$U$8),A18,"")&amp;" "&amp;IF(AND(C19=$Q$10,D19=$U$8),A19,"")&amp;" "&amp;IF(AND(C20=$Q$10,D20=$U$8),A20,"")&amp;" "&amp;IF(AND(C21=$Q$10,D21=$U$8),A21,"")&amp;" "&amp;IF(AND(C22=$Q$10,D22=$U$8),A22,"")&amp;" "&amp;IF(AND(C23=$Q$10,D23=$U$8),A23,"")&amp;" "&amp;IF(AND(C24=$Q$10,D24=$U$8),A24,"")&amp;" "&amp;IF(AND(C25=$Q$10,D25=$U$8),A25,"")&amp;" "&amp;IF(AND(C26=$Q$10,D26=$U$8),A26,"")&amp;" "&amp;IF(AND(C27=$Q$10,D27=$U$8),A27,"")&amp;" "&amp;IF(AND(C28=$Q$10,D28=$U$8),A28,"")</f>
        <v xml:space="preserve">    M1 - R5               </v>
      </c>
      <c r="M10" s="109" t="str">
        <f>+IF(AND(C9=$Q$10,D9=$V$8),A9,"")&amp;" "&amp;IF(AND(C10=$Q$10,D10=$V$8),A10,"")&amp;" "&amp;IF(AND(C11=$Q$10,D11=$V$8),A11,"")&amp;" "&amp;IF(AND(C12=$Q$10,D12=$V$8),A12,"")&amp;" "&amp;IF(AND(C13=$Q$10,D13=$V$8),A13,"")&amp;" "&amp;IF(AND(C14=$Q$10,D14=$V$8),A14,"")&amp;" "&amp;IF(AND(C15=$Q$10,D15=$V$8),A15,"")&amp;" "&amp;IF(AND(C16=$Q$10,D16=$V$8),A16,"")&amp;" "&amp;IF(AND(C17=$Q$10,D17=$V$8),A17,"")&amp;" "&amp;IF(AND(C18=$Q$10,D18=$V$8),A18,"")&amp;" "&amp;IF(AND(C19=$Q$10,D19=$V$8),A19,"")&amp;" "&amp;IF(AND(C20=$Q$10,D20=$V$8),A20,"")&amp;" "&amp;IF(AND(C21=$Q$10,D21=$V$8),A21,"")&amp;" "&amp;IF(AND(C22=$Q$10,D22=$V$8),A22,"")&amp;" "&amp;IF(AND(C23=$Q$10,D23=$V$8),A23,"")&amp;" "&amp;IF(AND(C24=$Q$10,D24=$V$8),A24,"")&amp;" "&amp;IF(AND(C25=$Q$10,D25=$V$8),A25,"")&amp;" "&amp;IF(AND(C26=$Q$10,D26=$V$8),A26,"")&amp;" "&amp;IF(AND(C27=$Q$10,D27=$V$8),A27,"")&amp;" "&amp;IF(AND(C28=$Q$10,D28=$V$8),A28,"")</f>
        <v xml:space="preserve">                   </v>
      </c>
      <c r="N10" s="107"/>
      <c r="O10" s="422"/>
      <c r="P10" s="110">
        <v>0.8</v>
      </c>
      <c r="Q10" s="101" t="s">
        <v>41</v>
      </c>
      <c r="R10" s="112" t="s">
        <v>5</v>
      </c>
      <c r="S10" s="112" t="s">
        <v>5</v>
      </c>
      <c r="T10" s="108" t="s">
        <v>65</v>
      </c>
      <c r="U10" s="108" t="s">
        <v>65</v>
      </c>
      <c r="V10" s="109" t="s">
        <v>64</v>
      </c>
      <c r="Y10" s="91"/>
      <c r="Z10" s="91"/>
      <c r="AA10" s="103"/>
      <c r="AB10" s="113"/>
      <c r="AC10" s="114"/>
      <c r="AD10" s="111"/>
      <c r="AE10" s="111"/>
      <c r="AF10" s="111"/>
      <c r="AG10" s="111"/>
      <c r="AH10" s="111"/>
      <c r="AI10" s="103"/>
      <c r="AJ10" s="103"/>
    </row>
    <row r="11" spans="1:36" ht="63.75" x14ac:dyDescent="0.2">
      <c r="A11" s="104" t="str">
        <f>'2 CONTEXTO E IDENTIFICACIÓN'!A11</f>
        <v>M1 - R3</v>
      </c>
      <c r="B11" s="105" t="str">
        <f>+'2 CONTEXTO E IDENTIFICACIÓN'!E11</f>
        <v>Posibilidad de pérdida Económica y Reputacional por insuficiencia en radicación de facturación,   debido a deficiencia en los procesos de admisión del usuario  e inoportunidad en el cargue de servicios por parte del personal asistencial.</v>
      </c>
      <c r="C11" s="106" t="str">
        <f>+'3 PROBABIL E IMPACTO INHERENTE'!F11</f>
        <v>Media</v>
      </c>
      <c r="D11" s="106" t="str">
        <f>+'3 PROBABIL E IMPACTO INHERENTE'!N11</f>
        <v>Mayor</v>
      </c>
      <c r="E11" s="105" t="str">
        <f>+IF(C11=$Q$9,IF(D11=$R$8,$R$9,IF(D11=$S$8,$S$9,IF(D11=$T$8,$T$9,IF(D11=$U$8,$U$9,IF(D11=$V$8,$V$9))))),IF(C11=$Q$10,IF(D11=$R$8,$R$10,IF(D11=$S$8,$S$10,IF(D11=$T$8,$T$10,IF(D11=$U$8,$U$10,IF(D11=$V$8,$V$10))))),IF(C11=$Q$11,IF(D11=$R$8,$R$11,IF(D11=$S$8,$S$11,IF(D11=$T$8,$T$11,IF(D11=$U$8,$U$11,IF(D11=$V$8,$V$11))))),IF(C11=$Q$12,IF(D11=$R$8,$R$12,IF(D11=$S$8,$S$12,IF(D11=$T$8,$T$12,IF(D11=$U$8,$U$12,IF(D11=$V$8,$V$12))))),IF(C11=$Q$13,IF(D11=$R$8,$R$13,IF(D11=$S$8,$S$13,IF(D11=$T$8,$T$13,IF(D11=$U$8,$U$13,IF(D11=$V$8,$V$13))))),"")))))</f>
        <v>Alto</v>
      </c>
      <c r="F11" s="107"/>
      <c r="G11" s="424"/>
      <c r="H11" s="98" t="s">
        <v>39</v>
      </c>
      <c r="I11" s="112" t="str">
        <f>+IF(AND(C9=$Q$11,D9=$R$8),A9,"")&amp;" "&amp;IF(AND(C10=$Q$11,D10=$R$8),A10,"")&amp;" "&amp;IF(AND(C11=$Q$11,D11=$R$8),A11,"")&amp;" "&amp;IF(AND(C12=$Q$11,D12=$R$8),A12,"")&amp;" "&amp;IF(AND(C13=$Q$11,D13=$R$8),A13,"")&amp;" "&amp;IF(AND(C14=$Q$11,D14=$R$8),A14,"")&amp;" "&amp;IF(AND(C15=$Q$11,D15=$R$8),A15,"")&amp;" "&amp;IF(AND(C16=$Q$11,D16=$R$8),A16,"")&amp;" "&amp;IF(AND(C17=$Q$11,D17=$R$8),A17,"")&amp;" "&amp;IF(AND(C18=$Q$11,D18=$R$8),A18,"")&amp;" "&amp;IF(AND(C19=$Q$11,D19=$R$8),A19,"")&amp;" "&amp;IF(AND(C20=$Q$11,D20=$R$8),A20,"")&amp;" "&amp;IF(AND(C21=$Q$11,D21=$R$8),A21,"")&amp;" "&amp;IF(AND(C22=$Q$11,D22=$R$8),A22,"")&amp;" "&amp;IF(AND(C23=$Q$11,D23=$R$8),A23,"")&amp;" "&amp;IF(AND(C24=$Q$11,D24=$R$8),A24,"")&amp;" "&amp;IF(AND(C25=$Q$11,D25=$R$8),A25,"")&amp;" "&amp;IF(AND(C26=$Q$11,D26=$R$8),A26,"")&amp;" "&amp;IF(AND(C27=$Q$11,D27=$R$8),A27,"")&amp;" "&amp;IF(AND(C28=$Q$11,D28=$R$8),A28,"")</f>
        <v xml:space="preserve">            M2 - R3       </v>
      </c>
      <c r="J11" s="112" t="str">
        <f>+IF(AND(C9=$Q$11,D9=$S$8),A9,"")&amp;" "&amp;IF(AND(C10=$Q$11,D10=$S$8),A10,"")&amp;" "&amp;IF(AND(C11=$Q$11,D11=$S$8),A11,"")&amp;" "&amp;IF(AND(C12=$Q$11,D12=$S$8),A12,"")&amp;" "&amp;IF(AND(C13=$Q$11,D13=$S$8),A13,"")&amp;" "&amp;IF(AND(C14=$Q$11,D14=$S$8),A14,"")&amp;" "&amp;IF(AND(C15=$Q$11,D15=$S$8),A15,"")&amp;" "&amp;IF(AND(C16=$Q$11,D16=$S$8),A16,"")&amp;" "&amp;IF(AND(C17=$Q$11,D17=$S$8),A17,"")&amp;" "&amp;IF(AND(C18=$Q$11,D18=$S$8),A18,"")&amp;" "&amp;IF(AND(C19=$Q$11,D19=$S$8),A19,"")&amp;" "&amp;IF(AND(C20=$Q$11,D20=$S$8),A20,"")&amp;" "&amp;IF(AND(C21=$Q$11,D21=$S$8),A21,"")&amp;" "&amp;IF(AND(C22=$Q$11,D22=$S$8),A22,"")&amp;" "&amp;IF(AND(C23=$Q$11,D23=$S$8),A23,"")&amp;" "&amp;IF(AND(C24=$Q$11,D24=$S$8),A24,"")&amp;" "&amp;IF(AND(C25=$Q$11,D25=$S$8),A25,"")&amp;" "&amp;IF(AND(C26=$Q$11,D26=$S$8),A26,"")&amp;" "&amp;IF(AND(C27=$Q$11,D27=$S$8),A27,"")&amp;" "&amp;IF(AND(C28=$Q$11,D28=$S$8),A28,"")</f>
        <v xml:space="preserve">M1 - R1 M1 - R2    M1 - R6    M1 - R10  M2 - R2      M2 - R8 M2 - R9 </v>
      </c>
      <c r="K11" s="112" t="str">
        <f>+IF(AND(C9=$Q$11,D9=$T$8),A9,"")&amp;" "&amp;IF(AND(C10=$Q$11,D10=$T$8),A10,"")&amp;" "&amp;IF(AND(C11=$Q$11,D11=$T$8),A11,"")&amp;" "&amp;IF(AND(C12=$Q$11,D12=$T$8),A12,"")&amp;" "&amp;IF(AND(C13=$Q$11,D13=$T$8),A13,"")&amp;" "&amp;IF(AND(C14=$Q$11,D14=$T$8),A14,"")&amp;" "&amp;IF(AND(C15=$Q$11,D15=$T$8),A15,"")&amp;" "&amp;IF(AND(C16=$Q$11,D16=$T$8),A16,"")&amp;" "&amp;IF(AND(C17=$Q$11,D17=$T$8),A17,"")&amp;" "&amp;IF(AND(C18=$Q$11,D18=$T$8),A18,"")&amp;" "&amp;IF(AND(C19=$Q$11,D19=$T$8),A19,"")&amp;" "&amp;IF(AND(C20=$Q$11,D20=$T$8),A20,"")&amp;" "&amp;IF(AND(C21=$Q$11,D21=$T$8),A21,"")&amp;" "&amp;IF(AND(C22=$Q$11,D22=$T$8),A22,"")&amp;" "&amp;IF(AND(C23=$Q$11,D23=$T$8),A23,"")&amp;" "&amp;IF(AND(C24=$Q$11,D24=$T$8),A24,"")&amp;" "&amp;IF(AND(C25=$Q$11,D25=$T$8),A25,"")&amp;" "&amp;IF(AND(C26=$Q$11,D26=$T$8),A26,"")&amp;" "&amp;IF(AND(C27=$Q$11,D27=$T$8),A27,"")&amp;" "&amp;IF(AND(C28=$Q$11,D28=$T$8),A28,"")</f>
        <v xml:space="preserve">          M2 - R1   M2 - R4      </v>
      </c>
      <c r="L11" s="108" t="str">
        <f>+IF(AND(C9=$Q$11,D9=$U$8),A9,"")&amp;" "&amp;IF(AND(C10=$Q$11,D10=$U$8),A10,"")&amp;" "&amp;IF(AND(C11=$Q$11,D11=$U$8),A11,"")&amp;" "&amp;IF(AND(C12=$Q$11,D12=$U$8),A12,"")&amp;" "&amp;IF(AND(C13=$Q$11,D13=$U$8),A13,"")&amp;" "&amp;IF(AND(C14=$Q$11,D14=$U$8),A14,"")&amp;" "&amp;IF(AND(C15=$Q$11,D15=$U$8),A15,"")&amp;" "&amp;IF(AND(C16=$Q$11,D16=$U$8),A16,"")&amp;" "&amp;IF(AND(C17=$Q$11,D17=$U$8),A17,"")&amp;" "&amp;IF(AND(C18=$Q$11,D18=$U$8),A18,"")&amp;" "&amp;IF(AND(C19=$Q$11,D19=$U$8),A19,"")&amp;" "&amp;IF(AND(C20=$Q$11,D20=$U$8),A20,"")&amp;" "&amp;IF(AND(C21=$Q$11,D21=$U$8),A21,"")&amp;" "&amp;IF(AND(C22=$Q$11,D22=$U$8),A22,"")&amp;" "&amp;IF(AND(C23=$Q$11,D23=$U$8),A23,"")&amp;" "&amp;IF(AND(C24=$Q$11,D24=$U$8),A24,"")&amp;" "&amp;IF(AND(C25=$Q$11,D25=$U$8),A25,"")&amp;" "&amp;IF(AND(C26=$Q$11,D26=$U$8),A26,"")&amp;" "&amp;IF(AND(C27=$Q$11,D27=$U$8),A27,"")&amp;" "&amp;IF(AND(C28=$Q$11,D28=$U$8),A28,"")</f>
        <v xml:space="preserve">  M1 - R3 M1 - R4                </v>
      </c>
      <c r="M11" s="109" t="str">
        <f>+IF(AND(C9=$Q$11,D9=$V$8),A9,"")&amp;" "&amp;IF(AND(C10=$Q$11,D10=$V$8),A10,"")&amp;" "&amp;IF(AND(C11=$Q$11,D11=$V$8),A11,"")&amp;" "&amp;IF(AND(C12=$Q$11,D12=$V$8),A12,"")&amp;" "&amp;IF(AND(C13=$Q$11,D13=$V$8),A13,"")&amp;" "&amp;IF(AND(C14=$Q$11,D14=$V$8),A14,"")&amp;" "&amp;IF(AND(C15=$Q$11,D15=$V$8),A15,"")&amp;" "&amp;IF(AND(C16=$Q$11,D16=$V$8),A16,"")&amp;" "&amp;IF(AND(C17=$Q$11,D17=$V$8),A17,"")&amp;" "&amp;IF(AND(C18=$Q$11,D18=$V$8),A18,"")&amp;" "&amp;IF(AND(C19=$Q$11,D19=$V$8),A19,"")&amp;" "&amp;IF(AND(C20=$Q$11,D20=$V$8),A20,"")&amp;" "&amp;IF(AND(C21=$Q$11,D21=$V$8),A21,"")&amp;" "&amp;IF(AND(C22=$Q$11,D22=$V$8),A22,"")&amp;" "&amp;IF(AND(C23=$Q$11,D23=$V$8),A23,"")&amp;" "&amp;IF(AND(C24=$Q$11,D24=$V$8),A24,"")&amp;" "&amp;IF(AND(C25=$Q$11,D25=$V$8),A25,"")&amp;" "&amp;IF(AND(C26=$Q$11,D26=$V$8),A26,"")&amp;" "&amp;IF(AND(C27=$Q$11,D27=$V$8),A27,"")&amp;" "&amp;IF(AND(C28=$Q$11,D28=$V$8),A28,"")</f>
        <v xml:space="preserve">                   </v>
      </c>
      <c r="N11" s="107"/>
      <c r="O11" s="422"/>
      <c r="P11" s="110">
        <v>0.6</v>
      </c>
      <c r="Q11" s="101" t="s">
        <v>39</v>
      </c>
      <c r="R11" s="112" t="s">
        <v>5</v>
      </c>
      <c r="S11" s="112" t="s">
        <v>5</v>
      </c>
      <c r="T11" s="112" t="s">
        <v>5</v>
      </c>
      <c r="U11" s="108" t="s">
        <v>65</v>
      </c>
      <c r="V11" s="109" t="s">
        <v>64</v>
      </c>
      <c r="Y11" s="91"/>
      <c r="Z11" s="91"/>
      <c r="AA11" s="103"/>
      <c r="AB11" s="113"/>
      <c r="AC11" s="114"/>
      <c r="AD11" s="111"/>
      <c r="AE11" s="111"/>
      <c r="AF11" s="111"/>
      <c r="AG11" s="111"/>
      <c r="AH11" s="115"/>
      <c r="AI11" s="103"/>
      <c r="AJ11" s="103"/>
    </row>
    <row r="12" spans="1:36" ht="76.5" x14ac:dyDescent="0.2">
      <c r="A12" s="104" t="str">
        <f>'2 CONTEXTO E IDENTIFICACIÓN'!A12</f>
        <v>M1 - R4</v>
      </c>
      <c r="B12" s="105" t="str">
        <f>+'2 CONTEXTO E IDENTIFICACIÓN'!E12</f>
        <v>Posibilidad de pérdida Económica y Reputacional por ausencia de control de ingresos abiertos,  debido a insuficiencia en la identificación del responsable del servicio, falta de control de los egresos hospitalarios y ambulatorios, insuficiencia en identificación de la entidad responsable de pago, inoportunidad de actividades de la parte asistencial en el cargue materias osteosíntesis, carencia en el registro de los procedimientos quirúrgicos.</v>
      </c>
      <c r="C12" s="106" t="str">
        <f>+'3 PROBABIL E IMPACTO INHERENTE'!F12</f>
        <v>Media</v>
      </c>
      <c r="D12" s="106" t="str">
        <f>+'3 PROBABIL E IMPACTO INHERENTE'!N12</f>
        <v>Mayor</v>
      </c>
      <c r="E12" s="105" t="str">
        <f t="shared" ref="E12:E28" si="0">+IF(C12=$Q$9,IF(D12=$R$8,$R$9,IF(D12=$S$8,$S$9,IF(D12=$T$8,$T$9,IF(D12=$U$8,$U$9,IF(D12=$V$8,$V$9))))),IF(C12=$Q$10,IF(D12=$R$8,$R$10,IF(D12=$S$8,$S$10,IF(D12=$T$8,$T$10,IF(D12=$U$8,$U$10,IF(D12=$V$8,$V$10))))),IF(C12=$Q$11,IF(D12=$R$8,$R$11,IF(D12=$S$8,$S$11,IF(D12=$T$8,$T$11,IF(D12=$U$8,$U$11,IF(D12=$V$8,$V$11))))),IF(C12=$Q$12,IF(D12=$R$8,$R$12,IF(D12=$S$8,$S$12,IF(D12=$T$8,$T$12,IF(D12=$U$8,$U$12,IF(D12=$V$8,$V$12))))),IF(C12=$Q$13,IF(D12=$R$8,$R$13,IF(D12=$S$8,$S$13,IF(D12=$T$8,$T$13,IF(D12=$U$8,$U$13,IF(D12=$V$8,$V$13))))),"")))))</f>
        <v>Alto</v>
      </c>
      <c r="F12" s="107"/>
      <c r="G12" s="424"/>
      <c r="H12" s="98" t="s">
        <v>37</v>
      </c>
      <c r="I12" s="116" t="str">
        <f>+IF(AND(C9=$Q$12,D9=$R$8),A9,"")&amp;" "&amp;IF(AND(C10=$Q$12,D10=$R$8),A10,"")&amp;" "&amp;IF(AND(C11=$Q$12,D11=$R$8),A11,"")&amp;" "&amp;IF(AND(C12=$Q$12,D12=$R$8),A12,"")&amp;" "&amp;IF(AND(C13=$Q$12,D13=$R$8),A13,"")&amp;" "&amp;IF(AND(C14=$Q$12,D14=$R$8),A14,"")&amp;" "&amp;IF(AND(C15=$Q$12,D15=$R$8),A15,"")&amp;" "&amp;IF(AND(C16=$Q$12,D16=$R$8),A16,"")&amp;" "&amp;IF(AND(C17=$Q$12,D17=$R$8),A17,"")&amp;" "&amp;IF(AND(C18=$Q$12,D18=$R$8),A18,"")&amp;" "&amp;IF(AND(C19=$Q$12,D19=$R$8),A19,"")&amp;" "&amp;IF(AND(C20=$Q$12,D20=$R$8),A20,"")&amp;" "&amp;IF(AND(C21=$Q$12,D21=$R$8),A21,"")&amp;" "&amp;IF(AND(C22=$Q$12,D22=$R$8),A22,"")&amp;" "&amp;IF(AND(C23=$Q$12,D23=$R$8),A23,"")&amp;" "&amp;IF(AND(C24=$Q$12,D24=$R$8),A24,"")&amp;" "&amp;IF(AND(C25=$Q$12,D25=$R$8),A25,"")&amp;" "&amp;IF(AND(C26=$Q$12,D26=$R$8),A26,"")&amp;" "&amp;IF(AND(C27=$Q$12,D27=$R$8),A27,"")&amp;" "&amp;IF(AND(C28=$Q$12,D28=$R$8),A28,"")</f>
        <v xml:space="preserve">                   </v>
      </c>
      <c r="J12" s="112" t="str">
        <f>+IF(AND(C9=$Q$12,D9=$S$8),A9,"")&amp;" "&amp;IF(AND(C10=$Q$12,D10=$S$8),A10,"")&amp;" "&amp;IF(AND(C11=$Q$12,D11=$S$8),A11,"")&amp;" "&amp;IF(AND(C12=$Q$12,D12=$S$8),A12,"")&amp;" "&amp;IF(AND(C13=$Q$12,D13=$S$8),A13,"")&amp;" "&amp;IF(AND(C14=$Q$12,D14=$S$8),A14,"")&amp;" "&amp;IF(AND(C15=$Q$12,D15=$S$8),A15,"")&amp;" "&amp;IF(AND(C16=$Q$12,D16=$S$8),A16,"")&amp;" "&amp;IF(AND(C17=$Q$12,D17=$S$8),A17,"")&amp;" "&amp;IF(AND(C18=$Q$12,D18=$S$8),A18,"")&amp;" "&amp;IF(AND(C19=$Q$12,D19=$S$8),A19,"")&amp;" "&amp;IF(AND(C20=$Q$12,D20=$S$8),A20,"")&amp;" "&amp;IF(AND(C21=$Q$12,D21=$S$8),A21,"")&amp;" "&amp;IF(AND(C22=$Q$12,D22=$S$8),A22,"")&amp;" "&amp;IF(AND(C23=$Q$12,D23=$S$8),A23,"")&amp;" "&amp;IF(AND(C24=$Q$12,D24=$S$8),A24,"")&amp;" "&amp;IF(AND(C25=$Q$12,D25=$S$8),A25,"")&amp;" "&amp;IF(AND(C26=$Q$12,D26=$S$8),A26,"")&amp;" "&amp;IF(AND(C27=$Q$12,D27=$S$8),A27,"")&amp;" "&amp;IF(AND(C28=$Q$12,D28=$S$8),A28,"")</f>
        <v xml:space="preserve">      M1 - R7 M1 - R8 M1 - R9           </v>
      </c>
      <c r="K12" s="112" t="str">
        <f>+IF(AND(C9=$Q$12,D9=$T$8),A9,"")&amp;" "&amp;IF(AND(C10=$Q$12,D10=$T$8),A10,"")&amp;" "&amp;IF(AND(C11=$Q$12,D11=$T$8),A11,"")&amp;" "&amp;IF(AND(C12=$Q$12,D12=$T$8),A12,"")&amp;" "&amp;IF(AND(C13=$Q$12,D13=$T$8),A13,"")&amp;" "&amp;IF(AND(C14=$Q$12,D14=$T$8),A14,"")&amp;" "&amp;IF(AND(C15=$Q$12,D15=$T$8),A15,"")&amp;" "&amp;IF(AND(C16=$Q$12,D16=$T$8),A16,"")&amp;" "&amp;IF(AND(C17=$Q$12,D17=$T$8),A17,"")&amp;" "&amp;IF(AND(C18=$Q$12,D18=$T$8),A18,"")&amp;" "&amp;IF(AND(C19=$Q$12,D19=$T$8),A19,"")&amp;" "&amp;IF(AND(C20=$Q$12,D20=$T$8),A20,"")&amp;" "&amp;IF(AND(C21=$Q$12,D21=$T$8),A21,"")&amp;" "&amp;IF(AND(C22=$Q$12,D22=$T$8),A22,"")&amp;" "&amp;IF(AND(C23=$Q$12,D23=$T$8),A23,"")&amp;" "&amp;IF(AND(C24=$Q$12,D24=$T$8),A24,"")&amp;" "&amp;IF(AND(C25=$Q$12,D25=$T$8),A25,"")&amp;" "&amp;IF(AND(C26=$Q$12,D26=$T$8),A26,"")&amp;" "&amp;IF(AND(C27=$Q$12,D27=$T$8),A27,"")&amp;" "&amp;IF(AND(C28=$Q$12,D28=$T$8),A28,"")</f>
        <v xml:space="preserve">              M2 - R5 M2 - R6 M2 - R7   M2 - R10</v>
      </c>
      <c r="L12" s="108" t="str">
        <f>+IF(AND(C9=$Q$12,D9=$U$8),A9,"")&amp;" "&amp;IF(AND(C10=$Q$12,D10=$U$8),A10,"")&amp;" "&amp;IF(AND(C11=$Q$12,D11=$U$8),A11,"")&amp;" "&amp;IF(AND(C12=$Q$12,D12=$U$8),A12,"")&amp;" "&amp;IF(AND(C13=$Q$12,D13=$U$8),A13,"")&amp;" "&amp;IF(AND(C14=$Q$12,D14=$U$8),A14,"")&amp;" "&amp;IF(AND(C15=$Q$12,D15=$U$8),A15,"")&amp;" "&amp;IF(AND(C16=$Q$12,D16=$U$8),A16,"")&amp;" "&amp;IF(AND(C17=$Q$12,D17=$U$8),A17,"")&amp;" "&amp;IF(AND(C18=$Q$12,D18=$U$8),A18,"")&amp;" "&amp;IF(AND(C19=$Q$12,D19=$U$8),A19,"")&amp;" "&amp;IF(AND(C20=$Q$12,D20=$U$8),A20,"")&amp;" "&amp;IF(AND(C21=$Q$12,D21=$U$8),A21,"")&amp;" "&amp;IF(AND(C22=$Q$12,D22=$U$8),A22,"")&amp;" "&amp;IF(AND(C23=$Q$12,D23=$U$8),A23,"")&amp;" "&amp;IF(AND(C24=$Q$12,D24=$U$8),A24,"")&amp;" "&amp;IF(AND(C25=$Q$12,D25=$U$8),A25,"")&amp;" "&amp;IF(AND(C26=$Q$12,D26=$U$8),A26,"")&amp;" "&amp;IF(AND(C27=$Q$12,D27=$U$8),A27,"")&amp;" "&amp;IF(AND(C28=$Q$12,D28=$U$8),A28,"")</f>
        <v xml:space="preserve">                   </v>
      </c>
      <c r="M12" s="109" t="str">
        <f>+IF(AND(C9=$Q$12,D9=$V$8),A9,"")&amp;" "&amp;IF(AND(C10=$Q$12,D10=$V$8),A10,"")&amp;" "&amp;IF(AND(C11=$Q$12,D11=$V$8),A11,"")&amp;" "&amp;IF(AND(C12=$Q$12,D12=$V$8),A12,"")&amp;" "&amp;IF(AND(C13=$Q$12,D13=$V$8),A13,"")&amp;" "&amp;IF(AND(C14=$Q$12,D14=$V$8),A14,"")&amp;" "&amp;IF(AND(C15=$Q$12,D15=$V$8),A15,"")&amp;" "&amp;IF(AND(C16=$Q$12,D16=$V$8),A16,"")&amp;" "&amp;IF(AND(C17=$Q$12,D17=$V$8),A17,"")&amp;" "&amp;IF(AND(C18=$Q$12,D18=$V$8),A18,"")&amp;" "&amp;IF(AND(C19=$Q$12,D19=$V$8),A19,"")&amp;" "&amp;IF(AND(C20=$Q$12,D20=$V$8),A20,"")&amp;" "&amp;IF(AND(C21=$Q$12,D21=$V$8),A21,"")&amp;" "&amp;IF(AND(C22=$Q$12,D22=$V$8),A22,"")&amp;" "&amp;IF(AND(C23=$Q$12,D23=$V$8),A23,"")&amp;" "&amp;IF(AND(C24=$Q$12,D24=$V$8),A24,"")&amp;" "&amp;IF(AND(C25=$Q$12,D25=$V$8),A25,"")&amp;" "&amp;IF(AND(C26=$Q$12,D26=$V$8),A26,"")&amp;" "&amp;IF(AND(C27=$Q$12,D27=$V$8),A27,"")&amp;" "&amp;IF(AND(C28=$Q$12,D28=$V$8),A28,"")</f>
        <v xml:space="preserve">                   </v>
      </c>
      <c r="N12" s="107"/>
      <c r="O12" s="422"/>
      <c r="P12" s="110">
        <v>0.4</v>
      </c>
      <c r="Q12" s="101" t="s">
        <v>37</v>
      </c>
      <c r="R12" s="116" t="s">
        <v>66</v>
      </c>
      <c r="S12" s="112" t="s">
        <v>5</v>
      </c>
      <c r="T12" s="112" t="s">
        <v>5</v>
      </c>
      <c r="U12" s="108" t="s">
        <v>65</v>
      </c>
      <c r="V12" s="109" t="s">
        <v>64</v>
      </c>
      <c r="Y12" s="91"/>
      <c r="Z12" s="91"/>
      <c r="AA12" s="103"/>
      <c r="AB12" s="113"/>
      <c r="AC12" s="114"/>
      <c r="AD12" s="111"/>
      <c r="AE12" s="111"/>
      <c r="AF12" s="111"/>
      <c r="AG12" s="115"/>
      <c r="AH12" s="111"/>
      <c r="AI12" s="103"/>
      <c r="AJ12" s="103"/>
    </row>
    <row r="13" spans="1:36" ht="77.25" thickBot="1" x14ac:dyDescent="0.25">
      <c r="A13" s="104" t="str">
        <f>'2 CONTEXTO E IDENTIFICACIÓN'!A13</f>
        <v>M1 - R5</v>
      </c>
      <c r="B13" s="105" t="str">
        <f>+'2 CONTEXTO E IDENTIFICACIÓN'!E13</f>
        <v>Posibilidad de pérdida Económica y Reputacional por anulación y/o modificación de facturas, debido a error en la parte asistencial por modificación de actividades diarias, devolución de medicamentos por no aplicación de estos, inasistencia a las consultas programadas por parte de usuarios, cancelación de agendas por parte de especialistas, corrección de digitación por la parte administrativa en el cargue de procedimientos.</v>
      </c>
      <c r="C13" s="106" t="str">
        <f>+'3 PROBABIL E IMPACTO INHERENTE'!F13</f>
        <v>Alta</v>
      </c>
      <c r="D13" s="106" t="str">
        <f>+'3 PROBABIL E IMPACTO INHERENTE'!N13</f>
        <v>Mayor</v>
      </c>
      <c r="E13" s="105" t="str">
        <f t="shared" si="0"/>
        <v>Alto</v>
      </c>
      <c r="F13" s="107"/>
      <c r="G13" s="425"/>
      <c r="H13" s="117" t="s">
        <v>35</v>
      </c>
      <c r="I13" s="118" t="str">
        <f>+IF(AND(C9=$Q$13,D9=$R$8),A9,"")&amp;" "&amp;IF(AND(C10=$Q$13,D10=$R$8),A10,"")&amp;" "&amp;IF(AND(C11=$Q$13,D11=$R$8),A11,"")&amp;" "&amp;IF(AND(C12=$Q$13,D12=$R$8),A12,"")&amp;" "&amp;IF(AND(C13=$Q$13,D13=$R$8),A13,"")&amp;" "&amp;IF(AND(C14=$Q$13,D14=$R$8),A14,"")&amp;" "&amp;IF(AND(C15=$Q$13,D15=$R$8),A15,"")&amp;" "&amp;IF(AND(C16=$Q$13,D16=$R$8),A16,"")&amp;" "&amp;IF(AND(C17=$Q$13,D17=$R$8),A17,"")&amp;" "&amp;IF(AND(C18=$Q$13,D18=$R$8),A18,"")&amp;" "&amp;IF(AND(C19=$Q$13,D19=$R$8),A19,"")&amp;" "&amp;IF(AND(C20=$Q$13,D20=$R$8),A20,"")&amp;" "&amp;IF(AND(C21=$Q$13,D21=$R$8),A21,"")&amp;" "&amp;IF(AND(C22=$Q$13,D22=$R$8),A22,"")&amp;" "&amp;IF(AND(C23=$Q$13,D23=$R$8),A23,"")&amp;" "&amp;IF(AND(C24=$Q$13,D24=$R$8),A24,"")&amp;" "&amp;IF(AND(C25=$Q$13,D25=$R$8),A25,"")&amp;" "&amp;IF(AND(C26=$Q$13,D26=$R$8),A26,"")&amp;" "&amp;IF(AND(C27=$Q$13,D27=$R$8),A27,"")&amp;" "&amp;IF(AND(C28=$Q$13,D28=$R$8),A28,"")</f>
        <v xml:space="preserve">                   </v>
      </c>
      <c r="J13" s="118" t="str">
        <f>+IF(AND(C9=$Q$13,D9=$S$8),A9,"")&amp;" "&amp;IF(AND(C10=$Q$13,D10=$S$8),A10,"")&amp;" "&amp;IF(AND(C11=$Q$13,D11=$S$8),A11,"")&amp;" "&amp;IF(AND(C12=$Q$13,D12=$S$8),A12,"")&amp;" "&amp;IF(AND(C13=$Q$13,D13=$S$8),A13,"")&amp;" "&amp;IF(AND(C14=$Q$13,D14=$S$8),A14,"")&amp;" "&amp;IF(AND(C15=$Q$13,D15=$S$8),A15,"")&amp;" "&amp;IF(AND(C16=$Q$13,D16=$S$8),A16,"")&amp;" "&amp;IF(AND(C17=$Q$13,D17=$S$8),A17,"")&amp;" "&amp;IF(AND(C18=$Q$13,D18=$S$8),A18,"")&amp;" "&amp;IF(AND(C19=$Q$13,D19=$S$8),A19,"")&amp;" "&amp;IF(AND(C20=$Q$13,D20=$S$8),A20,"")&amp;" "&amp;IF(AND(C21=$Q$13,D21=$S$8),A21,"")&amp;" "&amp;IF(AND(C22=$Q$13,D22=$S$8),A22,"")&amp;" "&amp;IF(AND(C23=$Q$13,D23=$S$8),A23,"")&amp;" "&amp;IF(AND(C24=$Q$13,D24=$S$8),A24,"")&amp;" "&amp;IF(AND(C25=$Q$13,D25=$S$8),A25,"")&amp;" "&amp;IF(AND(C26=$Q$13,D26=$S$8),A26,"")&amp;" "&amp;IF(AND(C27=$Q$13,D27=$S$8),A27,"")&amp;" "&amp;IF(AND(C28=$Q$13,D28=$S$8),A28,"")</f>
        <v xml:space="preserve">                   </v>
      </c>
      <c r="K13" s="119" t="str">
        <f>+IF(AND(C9=$Q$13,D9=$T$8),A9,"")&amp;" "&amp;IF(AND(C10=$Q$13,D10=$T$8),A10,"")&amp;" "&amp;IF(AND(C11=$Q$13,D11=$T$8),A11,"")&amp;" "&amp;IF(AND(C12=$Q$13,D12=$T$8),A12,"")&amp;" "&amp;IF(AND(C13=$Q$13,D13=$T$8),A13,"")&amp;" "&amp;IF(AND(C14=$Q$13,D14=$T$8),A14,"")&amp;" "&amp;IF(AND(C15=$Q$13,D15=$T$8),A15,"")&amp;" "&amp;IF(AND(C16=$Q$13,D16=$T$8),A16,"")&amp;" "&amp;IF(AND(C17=$Q$13,D17=$T$8),A17,"")&amp;" "&amp;IF(AND(C18=$Q$13,D18=$T$8),A18,"")&amp;" "&amp;IF(AND(C19=$Q$13,D19=$T$8),A19,"")&amp;" "&amp;IF(AND(C20=$Q$13,D20=$T$8),A20,"")&amp;" "&amp;IF(AND(C21=$Q$13,D21=$T$8),A21,"")&amp;" "&amp;IF(AND(C22=$Q$13,D22=$T$8),A22,"")&amp;" "&amp;IF(AND(C23=$Q$13,D23=$T$8),A23,"")&amp;" "&amp;IF(AND(C24=$Q$13,D24=$T$8),A24,"")&amp;" "&amp;IF(AND(C25=$Q$13,D25=$T$8),A25,"")&amp;" "&amp;IF(AND(C26=$Q$13,D26=$T$8),A26,"")&amp;" "&amp;IF(AND(C27=$Q$13,D27=$T$8),A27,"")&amp;" "&amp;IF(AND(C28=$Q$13,D28=$T$8),A28,"")</f>
        <v xml:space="preserve">                   </v>
      </c>
      <c r="L13" s="120" t="str">
        <f>+IF(AND(C9=$Q$13,D9=$U$8),A9,"")&amp;" "&amp;IF(AND(C10=$Q$13,D10=$U$8),A10,"")&amp;" "&amp;IF(AND(C11=$Q$13,D11=$U$8),A11,"")&amp;" "&amp;IF(AND(C12=$Q$13,D12=$U$8),A12,"")&amp;" "&amp;IF(AND(C13=$Q$13,D13=$U$8),A13,"")&amp;" "&amp;IF(AND(C14=$Q$13,D14=$U$8),A14,"")&amp;" "&amp;IF(AND(C15=$Q$13,D15=$U$8),A15,"")&amp;" "&amp;IF(AND(C16=$Q$13,D16=$U$8),A16,"")&amp;" "&amp;IF(AND(C17=$Q$13,D17=$U$8),A17,"")&amp;" "&amp;IF(AND(C18=$Q$13,D18=$U$8),A18,"")&amp;" "&amp;IF(AND(C19=$Q$13,D19=$U$8),A19,"")&amp;" "&amp;IF(AND(C20=$Q$13,D20=$U$8),A20,"")&amp;" "&amp;IF(AND(C21=$Q$13,D21=$U$8),A21,"")&amp;" "&amp;IF(AND(C22=$Q$13,D22=$U$8),A22,"")&amp;" "&amp;IF(AND(C23=$Q$13,D23=$U$8),A23,"")&amp;" "&amp;IF(AND(C24=$Q$13,D24=$U$8),A24,"")&amp;" "&amp;IF(AND(C25=$Q$13,D25=$U$8),A25,"")&amp;" "&amp;IF(AND(C26=$Q$13,D26=$U$8),A26,"")&amp;" "&amp;IF(AND(C27=$Q$13,D27=$U$8),A27,"")&amp;" "&amp;IF(AND(C28=$Q$13,D28=$U$8),A28,"")</f>
        <v xml:space="preserve">                   </v>
      </c>
      <c r="M13" s="121" t="str">
        <f>+IF(AND(C9=$Q$13,D9=$V$8),A9,"")&amp;" "&amp;IF(AND(C10=$Q$13,D10=$V$8),A10,"")&amp;" "&amp;IF(AND(C11=$Q$13,D11=$V$8),A11,"")&amp;" "&amp;IF(AND(C12=$Q$13,D12=$V$8),A12,"")&amp;" "&amp;IF(AND(C13=$Q$13,D13=$V$8),A13,"")&amp;" "&amp;IF(AND(C14=$Q$13,D14=$V$8),A14,"")&amp;" "&amp;IF(AND(C15=$Q$13,D15=$V$8),A15,"")&amp;" "&amp;IF(AND(C16=$Q$13,D16=$V$8),A16,"")&amp;" "&amp;IF(AND(C17=$Q$13,D17=$V$8),A17,"")&amp;" "&amp;IF(AND(C18=$Q$13,D18=$V$8),A18,"")&amp;" "&amp;IF(AND(C19=$Q$13,D19=$V$8),A19,"")&amp;" "&amp;IF(AND(C20=$Q$13,D20=$V$8),A20,"")&amp;" "&amp;IF(AND(C21=$Q$13,D21=$V$8),A21,"")&amp;" "&amp;IF(AND(C22=$Q$13,D22=$V$8),A22,"")&amp;" "&amp;IF(AND(C23=$Q$13,D23=$V$8),A23,"")&amp;" "&amp;IF(AND(C24=$Q$13,D24=$V$8),A24,"")&amp;" "&amp;IF(AND(C25=$Q$13,D25=$V$8),A25,"")&amp;" "&amp;IF(AND(C26=$Q$13,D26=$V$8),A26,"")&amp;" "&amp;IF(AND(C27=$Q$13,D27=$V$8),A27,"")&amp;" "&amp;IF(AND(C28=$Q$13,D28=$V$8),A28,"")</f>
        <v xml:space="preserve">                   </v>
      </c>
      <c r="N13" s="107"/>
      <c r="O13" s="423"/>
      <c r="P13" s="122">
        <v>0.2</v>
      </c>
      <c r="Q13" s="123" t="s">
        <v>35</v>
      </c>
      <c r="R13" s="118" t="s">
        <v>66</v>
      </c>
      <c r="S13" s="118" t="s">
        <v>66</v>
      </c>
      <c r="T13" s="119" t="s">
        <v>5</v>
      </c>
      <c r="U13" s="120" t="s">
        <v>65</v>
      </c>
      <c r="V13" s="121" t="s">
        <v>64</v>
      </c>
      <c r="Y13" s="91"/>
      <c r="Z13" s="91"/>
      <c r="AA13" s="103"/>
      <c r="AB13" s="113"/>
      <c r="AC13" s="114"/>
      <c r="AD13" s="111"/>
      <c r="AE13" s="111"/>
      <c r="AF13" s="111"/>
      <c r="AG13" s="124"/>
      <c r="AH13" s="111"/>
      <c r="AI13" s="103"/>
      <c r="AJ13" s="103"/>
    </row>
    <row r="14" spans="1:36" ht="114.75" x14ac:dyDescent="0.2">
      <c r="A14" s="104" t="str">
        <f>'2 CONTEXTO E IDENTIFICACIÓN'!A14</f>
        <v>M1 - R6</v>
      </c>
      <c r="B14" s="105" t="str">
        <f>+'2 CONTEXTO E IDENTIFICACIÓN'!E14</f>
        <v>Posibilidad de pérdida Económica y Reputacional por insuficiencia en la depuración contable permanente y sostenible para reflejar la realidad financiera, económica y social conforme a la normatividad contable vigente,  debido a  desconocimiento de la Ley 1797 de 2016, Resolución 6066 del 2016  y demás normatividad relacionada con la depuración contable permanente y sostenible, ausencia en la verificación y conciliación de saldos por parte de los responsables de la información, y también por no promover por parte del Comité Técnico de Sostenibilidad Contable la depuración permanente en todos los subprocesos de  la Institución</v>
      </c>
      <c r="C14" s="106" t="str">
        <f>+'3 PROBABIL E IMPACTO INHERENTE'!F14</f>
        <v>Media</v>
      </c>
      <c r="D14" s="106" t="str">
        <f>+'3 PROBABIL E IMPACTO INHERENTE'!N14</f>
        <v>Menor</v>
      </c>
      <c r="E14" s="105" t="str">
        <f t="shared" si="0"/>
        <v>Moderado</v>
      </c>
      <c r="F14" s="107"/>
      <c r="G14" s="107"/>
      <c r="H14" s="107"/>
      <c r="I14" s="107"/>
      <c r="J14" s="107"/>
      <c r="K14" s="107"/>
      <c r="L14" s="107"/>
      <c r="M14" s="107"/>
      <c r="N14" s="107"/>
      <c r="Y14" s="91"/>
      <c r="Z14" s="91"/>
      <c r="AA14" s="103"/>
      <c r="AB14" s="113"/>
      <c r="AC14" s="114"/>
      <c r="AD14" s="111"/>
      <c r="AE14" s="111"/>
      <c r="AF14" s="111"/>
      <c r="AG14" s="111"/>
      <c r="AH14" s="111"/>
      <c r="AI14" s="103"/>
      <c r="AJ14" s="103"/>
    </row>
    <row r="15" spans="1:36" ht="51" x14ac:dyDescent="0.2">
      <c r="A15" s="104" t="str">
        <f>'2 CONTEXTO E IDENTIFICACIÓN'!A15</f>
        <v>M1 - R7</v>
      </c>
      <c r="B15" s="105" t="str">
        <f>+'2 CONTEXTO E IDENTIFICACIÓN'!E15</f>
        <v xml:space="preserve">Posibilidad de pérdida Económica por indisponibilidad en el costeo de los servicios ofertados por el HUDN, debido a indisponibilidad tecnologica que permite realizar calculo de costeos, ausencia  de apoyo en el área asistencial y tecnologia que no se haya prestado y se requiera contratar, </v>
      </c>
      <c r="C15" s="106" t="str">
        <f>+'3 PROBABIL E IMPACTO INHERENTE'!F15</f>
        <v>Baja</v>
      </c>
      <c r="D15" s="106" t="str">
        <f>+'3 PROBABIL E IMPACTO INHERENTE'!N15</f>
        <v>Menor</v>
      </c>
      <c r="E15" s="105" t="str">
        <f t="shared" si="0"/>
        <v>Moderado</v>
      </c>
      <c r="F15" s="107"/>
      <c r="G15" s="107"/>
      <c r="H15" s="107"/>
      <c r="I15" s="107"/>
      <c r="J15" s="107"/>
      <c r="K15" s="107"/>
      <c r="L15" s="107"/>
      <c r="M15" s="107"/>
      <c r="N15" s="107"/>
      <c r="R15" s="95" t="s">
        <v>68</v>
      </c>
      <c r="T15" s="91"/>
      <c r="U15" s="91"/>
      <c r="V15" s="91"/>
      <c r="W15" s="91"/>
      <c r="X15" s="91"/>
      <c r="Y15" s="91"/>
      <c r="Z15" s="91"/>
      <c r="AA15" s="103"/>
      <c r="AB15" s="113"/>
      <c r="AC15" s="103"/>
      <c r="AD15" s="114"/>
      <c r="AE15" s="114"/>
      <c r="AF15" s="114"/>
      <c r="AG15" s="114"/>
      <c r="AH15" s="114"/>
      <c r="AI15" s="103"/>
      <c r="AJ15" s="103"/>
    </row>
    <row r="16" spans="1:36" ht="51" x14ac:dyDescent="0.2">
      <c r="A16" s="104" t="str">
        <f>'2 CONTEXTO E IDENTIFICACIÓN'!A16</f>
        <v>M1 - R8</v>
      </c>
      <c r="B16" s="105" t="str">
        <f>+'2 CONTEXTO E IDENTIFICACIÓN'!E16</f>
        <v xml:space="preserve">Posibilidad de pérdida Reputacional por debilidad en la información de los costos generada por los diferentes procesos,  debido a inconsistencia en la información que hace interfaz por registro errado y /o parametros inadecuados desde otros modulos y deficiencia en capacitación a usuarios del sistema. </v>
      </c>
      <c r="C16" s="106" t="str">
        <f>+'3 PROBABIL E IMPACTO INHERENTE'!F16</f>
        <v>Baja</v>
      </c>
      <c r="D16" s="106" t="str">
        <f>+'3 PROBABIL E IMPACTO INHERENTE'!N16</f>
        <v>Menor</v>
      </c>
      <c r="E16" s="105" t="str">
        <f t="shared" si="0"/>
        <v>Moderado</v>
      </c>
      <c r="F16" s="107"/>
      <c r="G16" s="107"/>
      <c r="H16" s="107"/>
      <c r="I16" s="107"/>
      <c r="J16" s="107"/>
      <c r="K16" s="107"/>
      <c r="L16" s="107"/>
      <c r="M16" s="107"/>
      <c r="N16" s="107"/>
      <c r="R16" s="125" t="s">
        <v>64</v>
      </c>
      <c r="T16" s="91"/>
      <c r="U16" s="91"/>
      <c r="V16" s="91"/>
      <c r="W16" s="91"/>
      <c r="X16" s="91"/>
      <c r="Y16" s="91"/>
      <c r="Z16" s="91"/>
      <c r="AA16" s="103"/>
      <c r="AB16" s="103"/>
      <c r="AC16" s="103"/>
      <c r="AD16" s="111"/>
      <c r="AE16" s="111"/>
      <c r="AF16" s="111"/>
      <c r="AG16" s="111"/>
      <c r="AH16" s="111"/>
      <c r="AI16" s="103"/>
      <c r="AJ16" s="103"/>
    </row>
    <row r="17" spans="1:36" ht="38.25" x14ac:dyDescent="0.2">
      <c r="A17" s="104" t="str">
        <f>'2 CONTEXTO E IDENTIFICACIÓN'!A17</f>
        <v>M1 - R9</v>
      </c>
      <c r="B17" s="105" t="str">
        <f>+'2 CONTEXTO E IDENTIFICACIÓN'!E17</f>
        <v xml:space="preserve">Posibilidad de pérdida Económica y Reputacional por bajo nivel de liquidez,  debido a la demora en pagos de EPS, bajo recaudo de cartera y alto índice de cuentas por pagar </v>
      </c>
      <c r="C17" s="106" t="str">
        <f>+'3 PROBABIL E IMPACTO INHERENTE'!F17</f>
        <v>Baja</v>
      </c>
      <c r="D17" s="106" t="str">
        <f>+'3 PROBABIL E IMPACTO INHERENTE'!N17</f>
        <v>Menor</v>
      </c>
      <c r="E17" s="105" t="str">
        <f t="shared" si="0"/>
        <v>Moderado</v>
      </c>
      <c r="F17" s="107"/>
      <c r="G17" s="107"/>
      <c r="H17" s="107"/>
      <c r="I17" s="107"/>
      <c r="J17" s="107"/>
      <c r="K17" s="107"/>
      <c r="L17" s="107"/>
      <c r="M17" s="107"/>
      <c r="N17" s="107"/>
      <c r="R17" s="108" t="s">
        <v>65</v>
      </c>
      <c r="S17" s="91"/>
      <c r="T17" s="91"/>
      <c r="U17" s="91"/>
      <c r="V17" s="91"/>
      <c r="W17" s="91"/>
      <c r="X17" s="91"/>
      <c r="Y17" s="91"/>
      <c r="Z17" s="91"/>
      <c r="AA17" s="103"/>
      <c r="AB17" s="103"/>
      <c r="AC17" s="103"/>
      <c r="AD17" s="111"/>
      <c r="AE17" s="111"/>
      <c r="AF17" s="111"/>
      <c r="AG17" s="111"/>
      <c r="AH17" s="111"/>
      <c r="AI17" s="103"/>
      <c r="AJ17" s="103"/>
    </row>
    <row r="18" spans="1:36" ht="25.5" x14ac:dyDescent="0.2">
      <c r="A18" s="104" t="str">
        <f>'2 CONTEXTO E IDENTIFICACIÓN'!A18</f>
        <v>M1 - R10</v>
      </c>
      <c r="B18" s="105" t="str">
        <f>+'2 CONTEXTO E IDENTIFICACIÓN'!E18</f>
        <v>Posibilidad de pérdida Económica y Reputacional por inconsistencias en arqueo, debido a errores humanos, fallas en el sistema y jineteo.</v>
      </c>
      <c r="C18" s="106" t="str">
        <f>+'3 PROBABIL E IMPACTO INHERENTE'!F18</f>
        <v>Media</v>
      </c>
      <c r="D18" s="106" t="str">
        <f>+'3 PROBABIL E IMPACTO INHERENTE'!N18</f>
        <v>Menor</v>
      </c>
      <c r="E18" s="105" t="str">
        <f t="shared" si="0"/>
        <v>Moderado</v>
      </c>
      <c r="F18" s="107"/>
      <c r="G18" s="107"/>
      <c r="H18" s="107"/>
      <c r="I18" s="107"/>
      <c r="J18" s="107"/>
      <c r="K18" s="107"/>
      <c r="L18" s="107"/>
      <c r="M18" s="107"/>
      <c r="N18" s="107"/>
      <c r="Q18" s="126"/>
      <c r="R18" s="112" t="s">
        <v>5</v>
      </c>
      <c r="S18" s="126"/>
      <c r="T18" s="126"/>
      <c r="U18" s="126"/>
      <c r="V18" s="126"/>
      <c r="W18" s="126"/>
      <c r="X18" s="126"/>
      <c r="Y18" s="126"/>
      <c r="Z18" s="126"/>
      <c r="AA18" s="103"/>
      <c r="AB18" s="103"/>
      <c r="AC18" s="127"/>
      <c r="AD18" s="127"/>
      <c r="AE18" s="127"/>
      <c r="AF18" s="127"/>
      <c r="AG18" s="127"/>
      <c r="AH18" s="127"/>
      <c r="AI18" s="103"/>
      <c r="AJ18" s="103"/>
    </row>
    <row r="19" spans="1:36" ht="38.25" x14ac:dyDescent="0.2">
      <c r="A19" s="104" t="str">
        <f>'2 CONTEXTO E IDENTIFICACIÓN'!A19</f>
        <v>M2 - R1</v>
      </c>
      <c r="B19" s="105" t="str">
        <f>+'2 CONTEXTO E IDENTIFICACIÓN'!E19</f>
        <v>Posibilidad de pérdida Económica y Reputacional por introducción de recursos de narcotráfico y terrorismo en la organización,  debido a fallas en el proceso SARLAFT.</v>
      </c>
      <c r="C19" s="106" t="str">
        <f>+'3 PROBABIL E IMPACTO INHERENTE'!F19</f>
        <v>Media</v>
      </c>
      <c r="D19" s="106" t="str">
        <f>+'3 PROBABIL E IMPACTO INHERENTE'!N19</f>
        <v>Moderado</v>
      </c>
      <c r="E19" s="105" t="str">
        <f t="shared" si="0"/>
        <v>Moderado</v>
      </c>
      <c r="F19" s="107"/>
      <c r="G19" s="107"/>
      <c r="H19" s="107"/>
      <c r="I19" s="107"/>
      <c r="J19" s="107"/>
      <c r="K19" s="107"/>
      <c r="L19" s="107"/>
      <c r="M19" s="107"/>
      <c r="N19" s="107"/>
      <c r="Q19" s="126"/>
      <c r="R19" s="116" t="s">
        <v>66</v>
      </c>
      <c r="Y19" s="126"/>
      <c r="Z19" s="126"/>
      <c r="AA19" s="103"/>
      <c r="AB19" s="103"/>
      <c r="AC19" s="103"/>
      <c r="AD19" s="111"/>
      <c r="AE19" s="111"/>
      <c r="AF19" s="111"/>
      <c r="AG19" s="111"/>
      <c r="AH19" s="111"/>
      <c r="AI19" s="103"/>
      <c r="AJ19" s="103"/>
    </row>
    <row r="20" spans="1:36" ht="102" x14ac:dyDescent="0.2">
      <c r="A20" s="104" t="str">
        <f>'2 CONTEXTO E IDENTIFICACIÓN'!A20</f>
        <v>M2 - R2</v>
      </c>
      <c r="B20" s="105" t="str">
        <f>+'2 CONTEXTO E IDENTIFICACIÓN'!E20</f>
        <v>Posibilidad de pérdida Económica por insuficiencia en la depuración contable permanente y sostenible para reflejar la realidad financiera, económica y social conforme a la normatividad contable vigente,  debido a carencia en la verificación y conciliación de saldos por parte de los responsables de la información, Desconocimiento de la Ley 1797 de 2016 ,Resolución 6066 del 2016  y demás normatividad relacionada con la depuración contable permanente y sostenible, No promover por parte del Comité Técnico de Sostenibilidad Contable la depuración permanente en todos los subprocesos de la Institución.</v>
      </c>
      <c r="C20" s="106" t="str">
        <f>+'3 PROBABIL E IMPACTO INHERENTE'!F20</f>
        <v>Media</v>
      </c>
      <c r="D20" s="106" t="str">
        <f>+'3 PROBABIL E IMPACTO INHERENTE'!N20</f>
        <v>Menor</v>
      </c>
      <c r="E20" s="105" t="str">
        <f t="shared" si="0"/>
        <v>Moderado</v>
      </c>
      <c r="F20" s="107"/>
      <c r="G20" s="107"/>
      <c r="H20" s="107"/>
      <c r="I20" s="107"/>
      <c r="J20" s="107"/>
      <c r="K20" s="107"/>
      <c r="L20" s="107"/>
      <c r="M20" s="107"/>
      <c r="N20" s="107"/>
      <c r="O20" s="128"/>
      <c r="P20" s="128"/>
      <c r="Q20" s="126"/>
      <c r="Y20" s="126"/>
      <c r="Z20" s="126"/>
      <c r="AA20" s="103"/>
      <c r="AB20" s="103"/>
      <c r="AC20" s="103"/>
      <c r="AD20" s="111"/>
      <c r="AE20" s="111"/>
      <c r="AF20" s="111"/>
      <c r="AG20" s="111"/>
      <c r="AH20" s="111"/>
      <c r="AI20" s="103"/>
      <c r="AJ20" s="103"/>
    </row>
    <row r="21" spans="1:36" ht="76.5" x14ac:dyDescent="0.2">
      <c r="A21" s="104" t="str">
        <f>'2 CONTEXTO E IDENTIFICACIÓN'!A21</f>
        <v>M2 - R3</v>
      </c>
      <c r="B21" s="105" t="str">
        <f>+'2 CONTEXTO E IDENTIFICACIÓN'!E21</f>
        <v>Posibilidad de pérdida Económica por inoportunidad en la información suministrada por parte de las áreas respectivas,  debido a Desconocimiento de los procesos y del sistema DGH, Ausencia de planeación en procesos administrativos que retardan la entrega y registro de  información oportunamente, Omisión en los procesos de registro y trámite de la información por parte de los responsables.</v>
      </c>
      <c r="C21" s="106" t="str">
        <f>+'3 PROBABIL E IMPACTO INHERENTE'!F21</f>
        <v>Media</v>
      </c>
      <c r="D21" s="106" t="str">
        <f>+'3 PROBABIL E IMPACTO INHERENTE'!N21</f>
        <v>Leve</v>
      </c>
      <c r="E21" s="105" t="str">
        <f t="shared" si="0"/>
        <v>Moderado</v>
      </c>
      <c r="F21" s="107"/>
      <c r="G21" s="107"/>
      <c r="H21" s="107"/>
      <c r="I21" s="107"/>
      <c r="J21" s="107"/>
      <c r="K21" s="107"/>
      <c r="L21" s="107"/>
      <c r="M21" s="107"/>
      <c r="N21" s="107"/>
      <c r="O21" s="128"/>
      <c r="P21" s="128"/>
      <c r="Q21" s="129"/>
      <c r="Y21" s="126"/>
      <c r="Z21" s="126"/>
      <c r="AA21" s="103"/>
      <c r="AB21" s="124"/>
      <c r="AC21" s="124"/>
      <c r="AD21" s="124"/>
      <c r="AE21" s="124"/>
      <c r="AF21" s="124"/>
      <c r="AG21" s="124"/>
      <c r="AH21" s="111"/>
      <c r="AI21" s="103"/>
      <c r="AJ21" s="103"/>
    </row>
    <row r="22" spans="1:36" ht="102" x14ac:dyDescent="0.2">
      <c r="A22" s="104" t="str">
        <f>'2 CONTEXTO E IDENTIFICACIÓN'!A22</f>
        <v>M2 - R4</v>
      </c>
      <c r="B22" s="105" t="str">
        <f>+'2 CONTEXTO E IDENTIFICACIÓN'!E22</f>
        <v>Posibilidad de pérdida Económica por inconsistencias generadas por el sistema de información dinámica gerencial en el registro de información financiera, debido a Diferencias en la información entre los diferentes módulos, Errores en la parametrizacion del sistema DGH, Insuficiente acompañamiento y asistencia de parte del proveedor del Software, Carencia de capacitación específica a los usuarios  y capacitación integral del sistema DGH al subproceso de contabilidad quien consolida  la información, Concentración del conocimiento del sistema en una sola persona.</v>
      </c>
      <c r="C22" s="106" t="str">
        <f>+'3 PROBABIL E IMPACTO INHERENTE'!F22</f>
        <v>Media</v>
      </c>
      <c r="D22" s="106" t="str">
        <f>+'3 PROBABIL E IMPACTO INHERENTE'!N22</f>
        <v>Moderado</v>
      </c>
      <c r="E22" s="105" t="str">
        <f t="shared" si="0"/>
        <v>Moderado</v>
      </c>
      <c r="F22" s="107"/>
      <c r="G22" s="107"/>
      <c r="H22" s="107"/>
      <c r="I22" s="107"/>
      <c r="J22" s="107"/>
      <c r="K22" s="107"/>
      <c r="L22" s="107"/>
      <c r="M22" s="107"/>
      <c r="N22" s="107"/>
      <c r="O22" s="128"/>
      <c r="P22" s="128"/>
      <c r="AA22" s="103"/>
      <c r="AB22" s="130"/>
      <c r="AC22" s="130"/>
      <c r="AD22" s="130"/>
      <c r="AE22" s="130"/>
      <c r="AF22" s="130"/>
      <c r="AG22" s="130"/>
      <c r="AH22" s="111"/>
      <c r="AI22" s="103"/>
      <c r="AJ22" s="103"/>
    </row>
    <row r="23" spans="1:36" ht="63.75" x14ac:dyDescent="0.2">
      <c r="A23" s="104" t="str">
        <f>'2 CONTEXTO E IDENTIFICACIÓN'!A23</f>
        <v>M2 - R5</v>
      </c>
      <c r="B23" s="105" t="str">
        <f>+'2 CONTEXTO E IDENTIFICACIÓN'!E23</f>
        <v>Posibilidad de pérdida Económica y Reputacional por incumplimiento a los cambios normativos, debido a costos de actualización elevados, poco accesibles a los funcionarios y dificultad en la asistencia a capacitaciones externas debido a los horarios y compromisos laborales.</v>
      </c>
      <c r="C23" s="106" t="str">
        <f>+'3 PROBABIL E IMPACTO INHERENTE'!F23</f>
        <v>Baja</v>
      </c>
      <c r="D23" s="106" t="str">
        <f>+'3 PROBABIL E IMPACTO INHERENTE'!N23</f>
        <v>Moderado</v>
      </c>
      <c r="E23" s="105" t="str">
        <f t="shared" si="0"/>
        <v>Moderado</v>
      </c>
      <c r="F23" s="107"/>
      <c r="G23" s="107"/>
      <c r="H23" s="107"/>
      <c r="I23" s="107"/>
      <c r="J23" s="107"/>
      <c r="K23" s="107"/>
      <c r="L23" s="107"/>
      <c r="M23" s="107"/>
      <c r="N23" s="107"/>
      <c r="O23" s="128"/>
      <c r="P23" s="128"/>
      <c r="AA23" s="103"/>
      <c r="AB23" s="124"/>
      <c r="AC23" s="124"/>
      <c r="AD23" s="124"/>
      <c r="AE23" s="124"/>
      <c r="AF23" s="124"/>
      <c r="AG23" s="124"/>
      <c r="AH23" s="111"/>
      <c r="AI23" s="103"/>
      <c r="AJ23" s="103"/>
    </row>
    <row r="24" spans="1:36" ht="76.5" x14ac:dyDescent="0.2">
      <c r="A24" s="104" t="str">
        <f>'2 CONTEXTO E IDENTIFICACIÓN'!A24</f>
        <v>M2 - R6</v>
      </c>
      <c r="B24" s="105" t="str">
        <f>+'2 CONTEXTO E IDENTIFICACIÓN'!E24</f>
        <v>Posibilidad de pérdida Económica por presentación incorrecta y/o inoportuna de las declaraciones tributarias y su respectivo pago,   debido a retraso en la elaboración de las declaraciones, retraso en la revisión y firma de Revisoría Fiscal, fallas en el sistema de información de la DIAN o Alcaldía Municipal, incumplimiento en la fecha de pago de acuerdo al calendario tributario por parte de tesorería.</v>
      </c>
      <c r="C24" s="106" t="str">
        <f>+'3 PROBABIL E IMPACTO INHERENTE'!F24</f>
        <v>Baja</v>
      </c>
      <c r="D24" s="106" t="str">
        <f>+'3 PROBABIL E IMPACTO INHERENTE'!N24</f>
        <v>Moderado</v>
      </c>
      <c r="E24" s="105" t="str">
        <f t="shared" si="0"/>
        <v>Moderado</v>
      </c>
      <c r="F24" s="107"/>
      <c r="G24" s="107"/>
      <c r="H24" s="107"/>
      <c r="I24" s="107"/>
      <c r="J24" s="107"/>
      <c r="K24" s="107"/>
      <c r="L24" s="107"/>
      <c r="M24" s="107"/>
      <c r="N24" s="107"/>
      <c r="AA24" s="103"/>
      <c r="AB24" s="124"/>
      <c r="AC24" s="124"/>
      <c r="AD24" s="124"/>
      <c r="AE24" s="124"/>
      <c r="AF24" s="124"/>
      <c r="AG24" s="124"/>
      <c r="AH24" s="111"/>
      <c r="AI24" s="103"/>
      <c r="AJ24" s="103"/>
    </row>
    <row r="25" spans="1:36" ht="63.75" x14ac:dyDescent="0.25">
      <c r="A25" s="104" t="str">
        <f>'2 CONTEXTO E IDENTIFICACIÓN'!A25</f>
        <v>M2 - R7</v>
      </c>
      <c r="B25" s="105" t="str">
        <f>+'2 CONTEXTO E IDENTIFICACIÓN'!E25</f>
        <v>Posibilidad de pérdida Económica y Reputacional por inoportunidad en la presentación de informes a los entes de control,  debido a retraso en la elaboración de los informes, fallas en los aplicativos para reportar la información, falta de conciliación de información a reportar, error en la consolidación de información por parte de responsable.</v>
      </c>
      <c r="C25" s="106" t="str">
        <f>+'3 PROBABIL E IMPACTO INHERENTE'!F25</f>
        <v>Baja</v>
      </c>
      <c r="D25" s="106" t="str">
        <f>+'3 PROBABIL E IMPACTO INHERENTE'!N25</f>
        <v>Moderado</v>
      </c>
      <c r="E25" s="105" t="str">
        <f t="shared" si="0"/>
        <v>Moderado</v>
      </c>
      <c r="F25" s="107"/>
      <c r="G25" s="107"/>
      <c r="H25" s="107"/>
      <c r="I25" s="107"/>
      <c r="J25" s="107"/>
      <c r="K25" s="107"/>
      <c r="L25" s="107"/>
      <c r="M25" s="107"/>
      <c r="N25" s="107"/>
    </row>
    <row r="26" spans="1:36" ht="51" x14ac:dyDescent="0.25">
      <c r="A26" s="104" t="str">
        <f>'2 CONTEXTO E IDENTIFICACIÓN'!A26</f>
        <v>M2 - R8</v>
      </c>
      <c r="B26" s="105" t="str">
        <f>+'2 CONTEXTO E IDENTIFICACIÓN'!E26</f>
        <v>Posibilidad de pérdida Económica y Reputacional por incremento en las cuentas por pagar financiadas con reconocimiento y no con recaudo, debido a incumplimiento de los pagos en los plazos pactados en los contratos, comprometen recursos mayores en OPS y proveedores.</v>
      </c>
      <c r="C26" s="106" t="str">
        <f>+'3 PROBABIL E IMPACTO INHERENTE'!F26</f>
        <v>Media</v>
      </c>
      <c r="D26" s="106" t="str">
        <f>+'3 PROBABIL E IMPACTO INHERENTE'!N26</f>
        <v>Menor</v>
      </c>
      <c r="E26" s="105" t="str">
        <f t="shared" si="0"/>
        <v>Moderado</v>
      </c>
      <c r="F26" s="107"/>
      <c r="G26" s="107"/>
      <c r="H26" s="107"/>
      <c r="I26" s="107"/>
      <c r="J26" s="107"/>
      <c r="K26" s="107"/>
      <c r="L26" s="107"/>
      <c r="M26" s="107"/>
      <c r="N26" s="107"/>
    </row>
    <row r="27" spans="1:36" ht="51" x14ac:dyDescent="0.25">
      <c r="A27" s="104" t="str">
        <f>'2 CONTEXTO E IDENTIFICACIÓN'!A27</f>
        <v>M2 - R9</v>
      </c>
      <c r="B27" s="105" t="str">
        <f>+'2 CONTEXTO E IDENTIFICACIÓN'!E27</f>
        <v>Posibilidad de pérdida Económica por sanción de entes de control,  debido a la información errónea en el  reporte de recaudos por cartera y tesorería, en los rubros de ventas de servicios de cuentas por cobrar, ya que no se registran en la ejecución del sistema dinámica-net.</v>
      </c>
      <c r="C27" s="106" t="str">
        <f>+'3 PROBABIL E IMPACTO INHERENTE'!F27</f>
        <v>Media</v>
      </c>
      <c r="D27" s="106" t="str">
        <f>+'3 PROBABIL E IMPACTO INHERENTE'!N27</f>
        <v>Menor</v>
      </c>
      <c r="E27" s="105" t="str">
        <f t="shared" si="0"/>
        <v>Moderado</v>
      </c>
      <c r="F27" s="107"/>
      <c r="G27" s="107"/>
      <c r="H27" s="107"/>
      <c r="I27" s="107"/>
      <c r="J27" s="107"/>
      <c r="K27" s="107"/>
      <c r="L27" s="107"/>
      <c r="M27" s="107"/>
      <c r="N27" s="107"/>
    </row>
    <row r="28" spans="1:36" ht="38.25" x14ac:dyDescent="0.25">
      <c r="A28" s="104" t="str">
        <f>'2 CONTEXTO E IDENTIFICACIÓN'!A28</f>
        <v>M2 - R10</v>
      </c>
      <c r="B28" s="105" t="str">
        <f>+'2 CONTEXTO E IDENTIFICACIÓN'!E28</f>
        <v>Posibilidad de pérdida Económica y Reputacional por incumplimiento de la proyección de recaudo,  debido a que las entidades no cancelan lo radicado y la liquidación de entidades</v>
      </c>
      <c r="C28" s="106" t="str">
        <f>+'3 PROBABIL E IMPACTO INHERENTE'!F28</f>
        <v>Baja</v>
      </c>
      <c r="D28" s="106" t="str">
        <f>+'3 PROBABIL E IMPACTO INHERENTE'!N28</f>
        <v>Moderado</v>
      </c>
      <c r="E28" s="105" t="str">
        <f t="shared" si="0"/>
        <v>Moderado</v>
      </c>
      <c r="F28" s="107"/>
      <c r="G28" s="107"/>
      <c r="H28" s="107"/>
      <c r="I28" s="107"/>
      <c r="J28" s="107"/>
      <c r="K28" s="107"/>
      <c r="L28" s="107"/>
      <c r="M28" s="107"/>
      <c r="N28" s="107"/>
    </row>
    <row r="29" spans="1:36" ht="14.45" customHeight="1" x14ac:dyDescent="0.25">
      <c r="B29" s="87"/>
      <c r="D29" s="87"/>
      <c r="E29" s="87"/>
      <c r="F29" s="87"/>
      <c r="G29" s="87"/>
      <c r="H29" s="87"/>
      <c r="I29" s="87"/>
      <c r="J29" s="87"/>
      <c r="K29" s="87"/>
      <c r="L29" s="87"/>
      <c r="M29" s="87"/>
      <c r="N29" s="87"/>
      <c r="Y29" s="92"/>
      <c r="Z29" s="92"/>
      <c r="AA29" s="92"/>
      <c r="AB29" s="92"/>
      <c r="AC29" s="92"/>
      <c r="AD29" s="87"/>
      <c r="AE29" s="87"/>
      <c r="AF29" s="87"/>
      <c r="AG29" s="87"/>
      <c r="AH29" s="87"/>
    </row>
    <row r="30" spans="1:36" ht="39" customHeight="1" x14ac:dyDescent="0.25">
      <c r="B30" s="87"/>
      <c r="D30" s="87"/>
      <c r="E30" s="87"/>
      <c r="F30" s="87"/>
      <c r="G30" s="87"/>
      <c r="H30" s="87"/>
      <c r="I30" s="87"/>
      <c r="J30" s="87"/>
      <c r="K30" s="87"/>
      <c r="L30" s="87"/>
      <c r="M30" s="87"/>
      <c r="N30" s="87"/>
      <c r="Y30" s="92"/>
      <c r="Z30" s="92"/>
      <c r="AA30" s="92"/>
      <c r="AB30" s="92"/>
      <c r="AC30" s="92"/>
      <c r="AD30" s="87"/>
      <c r="AE30" s="87"/>
      <c r="AF30" s="87"/>
      <c r="AG30" s="87"/>
      <c r="AH30" s="87"/>
    </row>
    <row r="31" spans="1:36" ht="19.5" customHeight="1" x14ac:dyDescent="0.25">
      <c r="B31" s="87"/>
      <c r="D31" s="87"/>
      <c r="E31" s="87"/>
      <c r="F31" s="87"/>
      <c r="G31" s="87"/>
      <c r="H31" s="87"/>
      <c r="I31" s="87"/>
      <c r="J31" s="87"/>
      <c r="K31" s="87"/>
      <c r="L31" s="87"/>
      <c r="M31" s="87"/>
      <c r="N31" s="87"/>
      <c r="Y31" s="92"/>
      <c r="Z31" s="92"/>
      <c r="AA31" s="92"/>
      <c r="AB31" s="92"/>
      <c r="AC31" s="92"/>
      <c r="AD31" s="87"/>
      <c r="AE31" s="87"/>
      <c r="AF31" s="87"/>
      <c r="AG31" s="87"/>
      <c r="AH31" s="87"/>
    </row>
    <row r="32" spans="1:36" ht="19.5" customHeight="1" x14ac:dyDescent="0.25">
      <c r="B32" s="87"/>
      <c r="D32" s="87"/>
      <c r="E32" s="87"/>
      <c r="F32" s="87"/>
      <c r="G32" s="87"/>
      <c r="H32" s="87"/>
      <c r="I32" s="87"/>
      <c r="J32" s="87"/>
      <c r="K32" s="87"/>
      <c r="L32" s="87"/>
      <c r="M32" s="87"/>
      <c r="N32" s="87"/>
      <c r="Y32" s="92"/>
      <c r="Z32" s="92"/>
      <c r="AA32" s="92"/>
      <c r="AB32" s="92"/>
      <c r="AC32" s="92"/>
      <c r="AD32" s="87"/>
      <c r="AE32" s="87"/>
      <c r="AF32" s="87"/>
      <c r="AG32" s="87"/>
      <c r="AH32" s="87"/>
    </row>
    <row r="33" spans="25:29" s="87" customFormat="1" ht="19.5" customHeight="1" x14ac:dyDescent="0.25">
      <c r="Y33" s="92"/>
      <c r="Z33" s="92"/>
      <c r="AA33" s="92"/>
      <c r="AB33" s="92"/>
      <c r="AC33" s="92"/>
    </row>
    <row r="34" spans="25:29" s="87" customFormat="1" ht="19.5" customHeight="1" x14ac:dyDescent="0.25">
      <c r="Y34" s="92"/>
      <c r="Z34" s="92"/>
      <c r="AA34" s="92"/>
      <c r="AB34" s="92"/>
      <c r="AC34" s="92"/>
    </row>
    <row r="35" spans="25:29" s="87" customFormat="1" ht="19.5" customHeight="1" x14ac:dyDescent="0.25">
      <c r="Y35" s="92"/>
      <c r="Z35" s="92"/>
      <c r="AA35" s="92"/>
      <c r="AB35" s="92"/>
      <c r="AC35" s="92"/>
    </row>
  </sheetData>
  <sheetProtection sheet="1" formatCells="0" formatColumns="0" formatRows="0" sort="0" autoFilter="0" pivotTables="0"/>
  <autoFilter ref="A8:AJ8" xr:uid="{00000000-0009-0000-0000-000003000000}">
    <filterColumn colId="27" showButton="0"/>
    <filterColumn colId="28" showButton="0"/>
    <filterColumn colId="29" showButton="0"/>
    <filterColumn colId="30" showButton="0"/>
    <filterColumn colId="31" showButton="0"/>
    <filterColumn colId="32" showButton="0"/>
  </autoFilter>
  <dataConsolidate/>
  <mergeCells count="10">
    <mergeCell ref="R6:V6"/>
    <mergeCell ref="A1:A2"/>
    <mergeCell ref="C7:E7"/>
    <mergeCell ref="O9:O13"/>
    <mergeCell ref="I7:M7"/>
    <mergeCell ref="G9:G13"/>
    <mergeCell ref="B1:B2"/>
    <mergeCell ref="G6:M6"/>
    <mergeCell ref="B4:D4"/>
    <mergeCell ref="B5:D5"/>
  </mergeCells>
  <conditionalFormatting sqref="C9:C28">
    <cfRule type="cellIs" dxfId="173" priority="6" operator="equal">
      <formula>$Q$13</formula>
    </cfRule>
    <cfRule type="cellIs" dxfId="172" priority="7" operator="equal">
      <formula>$Q$12</formula>
    </cfRule>
    <cfRule type="cellIs" dxfId="171" priority="8" operator="equal">
      <formula>$Q$11</formula>
    </cfRule>
    <cfRule type="cellIs" dxfId="170" priority="9" operator="equal">
      <formula>$Q$10</formula>
    </cfRule>
    <cfRule type="cellIs" dxfId="169" priority="10" operator="equal">
      <formula>$Q$9</formula>
    </cfRule>
  </conditionalFormatting>
  <conditionalFormatting sqref="D9:D28">
    <cfRule type="cellIs" dxfId="168" priority="1" operator="equal">
      <formula>$R$8</formula>
    </cfRule>
    <cfRule type="cellIs" dxfId="167" priority="2" operator="equal">
      <formula>$S$8</formula>
    </cfRule>
    <cfRule type="cellIs" dxfId="166" priority="3" operator="equal">
      <formula>$T$8</formula>
    </cfRule>
    <cfRule type="cellIs" dxfId="165" priority="4" operator="equal">
      <formula>$U$8</formula>
    </cfRule>
    <cfRule type="cellIs" dxfId="164" priority="5" operator="equal">
      <formula>$V$8</formula>
    </cfRule>
  </conditionalFormatting>
  <conditionalFormatting sqref="E9:E28">
    <cfRule type="cellIs" dxfId="163" priority="102" operator="equal">
      <formula>$R$16</formula>
    </cfRule>
    <cfRule type="cellIs" dxfId="162" priority="103" operator="equal">
      <formula>$R$17</formula>
    </cfRule>
    <cfRule type="cellIs" dxfId="161" priority="104" operator="equal">
      <formula>$R$18</formula>
    </cfRule>
    <cfRule type="cellIs" dxfId="160" priority="105" operator="equal">
      <formula>$R$19</formula>
    </cfRule>
  </conditionalFormatting>
  <dataValidations disablePrompts="1" count="3">
    <dataValidation type="list" allowBlank="1" showInputMessage="1" showErrorMessage="1" sqref="JB9:JH16" xr:uid="{00000000-0002-0000-0300-000000000000}">
      <formula1>#REF!</formula1>
    </dataValidation>
    <dataValidation allowBlank="1" showInputMessage="1" showErrorMessage="1" prompt="La probabilidad se encuentra determinada por una escala de 1 a 3, siendo 1 la menor probabilidad de ocurrencia del riesgo y 3 la mayor probabilidad de  ocurrencia." sqref="JA8" xr:uid="{00000000-0002-0000-0300-000001000000}"/>
    <dataValidation allowBlank="1" showInputMessage="1" showErrorMessage="1" prompt="Es la materialización del riesgo y las consecuencias de su aparición. Su escala es: 5 bajo impacto, 10 medio, 20 alto impacto._x000a_" sqref="JB8:JH8" xr:uid="{00000000-0002-0000-0300-000002000000}"/>
  </dataValidations>
  <printOptions horizontalCentered="1" verticalCentered="1"/>
  <pageMargins left="0.31496062992125984" right="0.27559055118110237" top="0.23622047244094491" bottom="0.15748031496062992" header="0" footer="0"/>
  <pageSetup paperSize="5" scale="65"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4"/>
  <dimension ref="A1:Z87"/>
  <sheetViews>
    <sheetView showGridLines="0" view="pageBreakPreview" zoomScale="60" zoomScaleNormal="10" workbookViewId="0">
      <pane xSplit="1" ySplit="7" topLeftCell="B8" activePane="bottomRight" state="frozen"/>
      <selection pane="topRight" activeCell="B1" sqref="B1"/>
      <selection pane="bottomLeft" activeCell="A7" sqref="A7"/>
      <selection pane="bottomRight" activeCell="Z8" sqref="Z8"/>
    </sheetView>
  </sheetViews>
  <sheetFormatPr baseColWidth="10" defaultColWidth="11.42578125" defaultRowHeight="14.25" x14ac:dyDescent="0.25"/>
  <cols>
    <col min="1" max="1" width="14.85546875" style="55" customWidth="1"/>
    <col min="2" max="2" width="73" style="55" customWidth="1"/>
    <col min="3" max="3" width="15.5703125" style="55" customWidth="1"/>
    <col min="4" max="4" width="11.5703125" style="55" customWidth="1"/>
    <col min="5" max="5" width="10.140625" style="55" customWidth="1"/>
    <col min="6" max="6" width="37" style="55" customWidth="1"/>
    <col min="7" max="7" width="48.42578125" style="55" customWidth="1"/>
    <col min="8" max="8" width="46.7109375" style="55" customWidth="1"/>
    <col min="9" max="9" width="59" style="55" customWidth="1"/>
    <col min="10" max="10" width="15.42578125" style="55" customWidth="1"/>
    <col min="11" max="12" width="12.140625" style="67" customWidth="1"/>
    <col min="13" max="13" width="17.42578125" style="55" customWidth="1"/>
    <col min="14" max="14" width="12.140625" style="67" customWidth="1"/>
    <col min="15" max="15" width="15.5703125" style="67" customWidth="1"/>
    <col min="16" max="16" width="12.140625" style="67" customWidth="1"/>
    <col min="17" max="17" width="15.5703125" style="67" customWidth="1"/>
    <col min="18" max="18" width="13.5703125" style="335" customWidth="1"/>
    <col min="19" max="19" width="13.42578125" style="335" customWidth="1"/>
    <col min="20" max="20" width="12.7109375" style="335" customWidth="1"/>
    <col min="21" max="21" width="14.42578125" style="164" customWidth="1"/>
    <col min="22" max="22" width="14.5703125" style="164" customWidth="1"/>
    <col min="23" max="23" width="11.42578125" style="55"/>
    <col min="24" max="24" width="21.7109375" style="10" customWidth="1"/>
    <col min="25" max="25" width="7.42578125" style="10" bestFit="1" customWidth="1"/>
    <col min="26" max="26" width="8.42578125" style="10" bestFit="1" customWidth="1"/>
    <col min="27" max="16384" width="11.42578125" style="55"/>
  </cols>
  <sheetData>
    <row r="1" spans="1:26" s="51" customFormat="1" ht="45" customHeight="1" x14ac:dyDescent="0.2">
      <c r="A1" s="408"/>
      <c r="B1" s="441" t="str">
        <f>+'2 CONTEXTO E IDENTIFICACIÓN'!B1</f>
        <v>MAPA DE RIESGOS</v>
      </c>
      <c r="C1" s="50" t="str">
        <f>+'2 CONTEXTO E IDENTIFICACIÓN'!C1</f>
        <v>CÓDIGO:</v>
      </c>
      <c r="D1" s="50">
        <f>+'2 CONTEXTO E IDENTIFICACIÓN'!D1</f>
        <v>0</v>
      </c>
      <c r="F1" s="9"/>
      <c r="G1" s="240" t="str">
        <f>+'2 CONTEXTO E IDENTIFICACIÓN'!$F$4</f>
        <v>Elaboración o Actualización:</v>
      </c>
      <c r="H1" s="261">
        <f>+IF('2 CONTEXTO E IDENTIFICACIÓN'!$G$4="","",'2 CONTEXTO E IDENTIFICACIÓN'!$G$4)</f>
        <v>44866</v>
      </c>
      <c r="I1" s="20"/>
      <c r="J1" s="20"/>
      <c r="K1" s="20"/>
      <c r="L1" s="54"/>
      <c r="M1" s="53"/>
      <c r="N1" s="54"/>
      <c r="O1" s="54"/>
      <c r="P1" s="54"/>
      <c r="Q1" s="54"/>
      <c r="R1" s="327"/>
      <c r="S1" s="54"/>
      <c r="T1" s="54"/>
      <c r="U1" s="164"/>
      <c r="V1" s="164"/>
      <c r="W1" s="55"/>
      <c r="X1" s="10"/>
      <c r="Y1" s="10"/>
      <c r="Z1" s="10"/>
    </row>
    <row r="2" spans="1:26" s="51" customFormat="1" ht="45" customHeight="1" x14ac:dyDescent="0.2">
      <c r="A2" s="408"/>
      <c r="B2" s="442"/>
      <c r="C2" s="50" t="str">
        <f>+'2 CONTEXTO E IDENTIFICACIÓN'!C2</f>
        <v>VERSIÓN:</v>
      </c>
      <c r="D2" s="50">
        <f>+'2 CONTEXTO E IDENTIFICACIÓN'!D2</f>
        <v>0</v>
      </c>
      <c r="G2" s="243" t="str">
        <f>+'2 CONTEXTO E IDENTIFICACIÓN'!$D$5</f>
        <v>Vigencia del:</v>
      </c>
      <c r="H2" s="241" t="str">
        <f>+IF('2 CONTEXTO E IDENTIFICACIÓN'!$E$5="","",'2 CONTEXTO E IDENTIFICACIÓN'!$E$5)</f>
        <v/>
      </c>
      <c r="I2" s="242" t="s">
        <v>91</v>
      </c>
      <c r="J2" s="239" t="str">
        <f>+IF('2 CONTEXTO E IDENTIFICACIÓN'!$G$5="","",'2 CONTEXTO E IDENTIFICACIÓN'!$G$5)</f>
        <v/>
      </c>
      <c r="L2" s="57"/>
      <c r="M2" s="56"/>
      <c r="N2" s="57"/>
      <c r="O2" s="57"/>
      <c r="P2" s="57"/>
      <c r="Q2" s="57"/>
      <c r="R2" s="327"/>
      <c r="S2" s="54"/>
      <c r="T2" s="330"/>
      <c r="U2" s="164"/>
      <c r="V2" s="326"/>
      <c r="W2" s="55"/>
      <c r="X2" s="9"/>
      <c r="Y2" s="9"/>
      <c r="Z2" s="9"/>
    </row>
    <row r="3" spans="1:26" s="51" customFormat="1" ht="15.75" thickBot="1" x14ac:dyDescent="0.25">
      <c r="A3" s="19" t="s">
        <v>139</v>
      </c>
      <c r="B3" s="410" t="str">
        <f>+IF('2 CONTEXTO E IDENTIFICACIÓN'!$B$4="","",'2 CONTEXTO E IDENTIFICACIÓN'!$B$4)</f>
        <v>HOSPITAL UNIVERSITARIO DEPARTAMENTAL DE NARIÑO</v>
      </c>
      <c r="C3" s="410"/>
      <c r="D3" s="410"/>
      <c r="E3" s="58"/>
      <c r="G3" s="58"/>
      <c r="H3" s="58"/>
      <c r="I3" s="58"/>
      <c r="J3" s="58"/>
      <c r="K3" s="59"/>
      <c r="L3" s="59"/>
      <c r="M3" s="58"/>
      <c r="N3" s="59"/>
      <c r="O3" s="59"/>
      <c r="P3" s="59"/>
      <c r="Q3" s="59"/>
      <c r="R3" s="331"/>
      <c r="S3" s="331"/>
      <c r="T3" s="331"/>
      <c r="U3" s="164"/>
      <c r="V3" s="164"/>
      <c r="W3" s="55"/>
      <c r="X3" s="9"/>
      <c r="Y3" s="9"/>
      <c r="Z3" s="9"/>
    </row>
    <row r="4" spans="1:26" s="61" customFormat="1" ht="25.5" customHeight="1" x14ac:dyDescent="0.25">
      <c r="A4" s="19" t="s">
        <v>137</v>
      </c>
      <c r="B4" s="410" t="str">
        <f>+IF('2 CONTEXTO E IDENTIFICACIÓN'!$D$4="","",'2 CONTEXTO E IDENTIFICACIÓN'!$D$4)</f>
        <v>GESTIÓN FINANCIERA</v>
      </c>
      <c r="C4" s="411"/>
      <c r="D4" s="411"/>
      <c r="E4" s="60" t="s">
        <v>24</v>
      </c>
      <c r="F4" s="56" t="s">
        <v>25</v>
      </c>
      <c r="G4" s="60"/>
      <c r="H4" s="60"/>
      <c r="I4" s="60"/>
      <c r="R4" s="438" t="s">
        <v>181</v>
      </c>
      <c r="S4" s="438" t="s">
        <v>182</v>
      </c>
      <c r="T4" s="438" t="s">
        <v>183</v>
      </c>
      <c r="U4" s="164"/>
      <c r="V4" s="164"/>
      <c r="W4" s="55"/>
      <c r="X4" s="401" t="s">
        <v>251</v>
      </c>
      <c r="Y4" s="402"/>
      <c r="Z4" s="403"/>
    </row>
    <row r="5" spans="1:26" s="61" customFormat="1" ht="16.5" customHeight="1" x14ac:dyDescent="0.25">
      <c r="A5" s="247"/>
      <c r="B5" s="246"/>
      <c r="C5" s="246"/>
      <c r="D5" s="164"/>
      <c r="E5" s="60"/>
      <c r="F5" s="60"/>
      <c r="G5" s="60"/>
      <c r="H5" s="60"/>
      <c r="I5" s="60"/>
      <c r="J5" s="444" t="s">
        <v>90</v>
      </c>
      <c r="K5" s="444"/>
      <c r="L5" s="444"/>
      <c r="M5" s="444"/>
      <c r="N5" s="444"/>
      <c r="O5" s="444"/>
      <c r="P5" s="444"/>
      <c r="Q5" s="444"/>
      <c r="R5" s="439"/>
      <c r="S5" s="439"/>
      <c r="T5" s="439"/>
      <c r="U5" s="164"/>
      <c r="V5" s="164"/>
      <c r="W5" s="55"/>
      <c r="X5" s="28" t="s">
        <v>32</v>
      </c>
      <c r="Y5" s="29" t="s">
        <v>252</v>
      </c>
      <c r="Z5" s="30" t="s">
        <v>253</v>
      </c>
    </row>
    <row r="6" spans="1:26" ht="29.25" customHeight="1" x14ac:dyDescent="0.25">
      <c r="A6" s="430" t="s">
        <v>177</v>
      </c>
      <c r="B6" s="430" t="s">
        <v>176</v>
      </c>
      <c r="C6" s="430" t="s">
        <v>95</v>
      </c>
      <c r="D6" s="430" t="s">
        <v>96</v>
      </c>
      <c r="E6" s="445" t="s">
        <v>92</v>
      </c>
      <c r="F6" s="450" t="s">
        <v>155</v>
      </c>
      <c r="G6" s="451"/>
      <c r="H6" s="445"/>
      <c r="I6" s="207"/>
      <c r="J6" s="447" t="s">
        <v>85</v>
      </c>
      <c r="K6" s="448"/>
      <c r="L6" s="448"/>
      <c r="M6" s="448"/>
      <c r="N6" s="449"/>
      <c r="O6" s="447" t="s">
        <v>89</v>
      </c>
      <c r="P6" s="448"/>
      <c r="Q6" s="449"/>
      <c r="R6" s="440"/>
      <c r="S6" s="440"/>
      <c r="T6" s="440"/>
      <c r="X6" s="33" t="s">
        <v>35</v>
      </c>
      <c r="Y6" s="36">
        <v>0.01</v>
      </c>
      <c r="Z6" s="35">
        <v>0.2</v>
      </c>
    </row>
    <row r="7" spans="1:26" s="49" customFormat="1" ht="72" thickBot="1" x14ac:dyDescent="0.3">
      <c r="A7" s="443"/>
      <c r="B7" s="443"/>
      <c r="C7" s="431"/>
      <c r="D7" s="431"/>
      <c r="E7" s="446"/>
      <c r="F7" s="62" t="s">
        <v>254</v>
      </c>
      <c r="G7" s="163" t="s">
        <v>156</v>
      </c>
      <c r="H7" s="163" t="s">
        <v>157</v>
      </c>
      <c r="I7" s="163" t="s">
        <v>248</v>
      </c>
      <c r="J7" s="62" t="s">
        <v>70</v>
      </c>
      <c r="K7" s="63" t="s">
        <v>71</v>
      </c>
      <c r="L7" s="63" t="s">
        <v>94</v>
      </c>
      <c r="M7" s="62" t="s">
        <v>72</v>
      </c>
      <c r="N7" s="63" t="s">
        <v>73</v>
      </c>
      <c r="O7" s="63" t="s">
        <v>77</v>
      </c>
      <c r="P7" s="63" t="s">
        <v>3</v>
      </c>
      <c r="Q7" s="63" t="s">
        <v>82</v>
      </c>
      <c r="R7" s="63" t="s">
        <v>93</v>
      </c>
      <c r="S7" s="63" t="s">
        <v>97</v>
      </c>
      <c r="T7" s="320" t="s">
        <v>10</v>
      </c>
      <c r="U7" s="63" t="s">
        <v>249</v>
      </c>
      <c r="V7" s="63" t="s">
        <v>250</v>
      </c>
      <c r="X7" s="38" t="s">
        <v>37</v>
      </c>
      <c r="Y7" s="36">
        <v>0.21</v>
      </c>
      <c r="Z7" s="35">
        <v>0.4</v>
      </c>
    </row>
    <row r="8" spans="1:26" ht="43.5" thickBot="1" x14ac:dyDescent="0.3">
      <c r="A8" s="452" t="str">
        <f>'2 CONTEXTO E IDENTIFICACIÓN'!A9</f>
        <v>M1 - R1</v>
      </c>
      <c r="B8" s="455" t="str">
        <f>+'2 CONTEXTO E IDENTIFICACIÓN'!E9</f>
        <v>Posibilidad de pérdida Económica y Reputacional por copagos o cuotas moderadoras en alimentación de la factura sin cancelar, debido a la falta de conciencia de ingreso de recursos de la institución por parte de personal  y también la amistad o familiarización con los usuarios</v>
      </c>
      <c r="C8" s="432">
        <f>+'3 PROBABIL E IMPACTO INHERENTE'!E9</f>
        <v>0.6</v>
      </c>
      <c r="D8" s="435">
        <f>+'3 PROBABIL E IMPACTO INHERENTE'!M9</f>
        <v>0.4</v>
      </c>
      <c r="E8" s="68">
        <v>1</v>
      </c>
      <c r="F8" s="71" t="s">
        <v>324</v>
      </c>
      <c r="G8" s="71" t="s">
        <v>325</v>
      </c>
      <c r="H8" s="71" t="s">
        <v>326</v>
      </c>
      <c r="I8" s="317" t="str">
        <f t="shared" ref="I8:I39" si="0">+CONCATENATE(F8," ",G8," ",H8)</f>
        <v>Analista de cuentas médicas, revisa y liquida las atenciones prestadas frente el cobro de copagos o cuotas moderadoras  que se deben realizar dentro de cada atención o ingreso.</v>
      </c>
      <c r="J8" s="5" t="s">
        <v>86</v>
      </c>
      <c r="K8" s="64">
        <f>+IF(J8='11 FORMULAS'!$E$4,'11 FORMULAS'!$F$4,IF(J8='11 FORMULAS'!$E$5,'11 FORMULAS'!$F$5,IF(J8='11 FORMULAS'!$E$6,'11 FORMULAS'!$F$6,"")))</f>
        <v>0.25</v>
      </c>
      <c r="L8" s="64" t="str">
        <f>+IF(OR(J8='11 FORMULAS'!$O$4,J8='11 FORMULAS'!$O$5),'11 FORMULAS'!$P$5,IF(J8='11 FORMULAS'!$O$6,'11 FORMULAS'!$P$6,""))</f>
        <v>Probabilidad</v>
      </c>
      <c r="M8" s="5" t="s">
        <v>75</v>
      </c>
      <c r="N8" s="64">
        <f>+IF(M8='11 FORMULAS'!$H$4,'11 FORMULAS'!$I$4,IF(M8='11 FORMULAS'!$H$5,'11 FORMULAS'!$I$5,""))</f>
        <v>0.15</v>
      </c>
      <c r="O8" s="6" t="s">
        <v>79</v>
      </c>
      <c r="P8" s="6" t="s">
        <v>80</v>
      </c>
      <c r="Q8" s="6" t="s">
        <v>83</v>
      </c>
      <c r="R8" s="332">
        <f>+IFERROR(K8+N8,"")</f>
        <v>0.4</v>
      </c>
      <c r="S8" s="332">
        <f>IF(L8='11 FORMULAS'!$P$5,C8-(C8*R8),C8)</f>
        <v>0.36</v>
      </c>
      <c r="T8" s="332">
        <f>IF(L8='11 FORMULAS'!$P$6,D8-(D8*R8),D8)</f>
        <v>0.4</v>
      </c>
      <c r="U8" s="458">
        <f>+IF(S11="","",S11)</f>
        <v>0.216</v>
      </c>
      <c r="V8" s="461">
        <f>+IF(T11="","",T11)</f>
        <v>0.4</v>
      </c>
      <c r="X8" s="41" t="s">
        <v>39</v>
      </c>
      <c r="Y8" s="36">
        <v>0.41</v>
      </c>
      <c r="Z8" s="35">
        <v>0.6</v>
      </c>
    </row>
    <row r="9" spans="1:26" ht="29.25" thickBot="1" x14ac:dyDescent="0.3">
      <c r="A9" s="453"/>
      <c r="B9" s="456"/>
      <c r="C9" s="433"/>
      <c r="D9" s="436"/>
      <c r="E9" s="69">
        <v>2</v>
      </c>
      <c r="F9" s="231" t="s">
        <v>327</v>
      </c>
      <c r="G9" s="231" t="s">
        <v>329</v>
      </c>
      <c r="H9" s="231" t="s">
        <v>328</v>
      </c>
      <c r="I9" s="318" t="str">
        <f t="shared" si="0"/>
        <v>Facturación central, Realiza filtro de auditoria de la factura  antes de despachar a la entidad responsable de pago</v>
      </c>
      <c r="J9" s="1" t="s">
        <v>86</v>
      </c>
      <c r="K9" s="65">
        <f>+IF(J9='11 FORMULAS'!$E$4,'11 FORMULAS'!$F$4,IF(J9='11 FORMULAS'!$E$5,'11 FORMULAS'!$F$5,IF(J9='11 FORMULAS'!$E$6,'11 FORMULAS'!$F$6,"")))</f>
        <v>0.25</v>
      </c>
      <c r="L9" s="65" t="str">
        <f>+IF(OR(J9='11 FORMULAS'!$O$4,J9='11 FORMULAS'!$O$5),'11 FORMULAS'!$P$5,IF(J9='11 FORMULAS'!$O$6,'11 FORMULAS'!$P$6,""))</f>
        <v>Probabilidad</v>
      </c>
      <c r="M9" s="1" t="s">
        <v>75</v>
      </c>
      <c r="N9" s="65">
        <f>+IF(M9='11 FORMULAS'!$H$4,'11 FORMULAS'!$I$4,IF(M9='11 FORMULAS'!$H$5,'11 FORMULAS'!$I$5,""))</f>
        <v>0.15</v>
      </c>
      <c r="O9" s="6" t="s">
        <v>78</v>
      </c>
      <c r="P9" s="6" t="s">
        <v>80</v>
      </c>
      <c r="Q9" s="6" t="s">
        <v>83</v>
      </c>
      <c r="R9" s="333">
        <f t="shared" ref="R9:R11" si="1">+IFERROR(K9+N9,"")</f>
        <v>0.4</v>
      </c>
      <c r="S9" s="333">
        <f>IF(L9='11 FORMULAS'!$P$5,S8-(S8*R9),S8)</f>
        <v>0.216</v>
      </c>
      <c r="T9" s="333">
        <f>IF(L9='11 FORMULAS'!$P$6,T8-(T8*R9),T8)</f>
        <v>0.4</v>
      </c>
      <c r="U9" s="459"/>
      <c r="V9" s="462"/>
      <c r="X9" s="42" t="s">
        <v>41</v>
      </c>
      <c r="Y9" s="36">
        <v>0.61</v>
      </c>
      <c r="Z9" s="35">
        <v>0.8</v>
      </c>
    </row>
    <row r="10" spans="1:26" ht="18.75" customHeight="1" x14ac:dyDescent="0.25">
      <c r="A10" s="453"/>
      <c r="B10" s="456"/>
      <c r="C10" s="433"/>
      <c r="D10" s="436"/>
      <c r="E10" s="69">
        <v>3</v>
      </c>
      <c r="F10" s="231"/>
      <c r="G10" s="231"/>
      <c r="H10" s="231"/>
      <c r="I10" s="318" t="str">
        <f t="shared" si="0"/>
        <v xml:space="preserve">  </v>
      </c>
      <c r="J10" s="1"/>
      <c r="K10" s="65" t="str">
        <f>+IF(J10='11 FORMULAS'!$E$4,'11 FORMULAS'!$F$4,IF(J10='11 FORMULAS'!$E$5,'11 FORMULAS'!$F$5,IF(J10='11 FORMULAS'!$E$6,'11 FORMULAS'!$F$6,"")))</f>
        <v/>
      </c>
      <c r="L10" s="65" t="str">
        <f>+IF(OR(J10='11 FORMULAS'!$O$4,J10='11 FORMULAS'!$O$5),'11 FORMULAS'!$P$5,IF(J10='11 FORMULAS'!$O$6,'11 FORMULAS'!$P$6,""))</f>
        <v/>
      </c>
      <c r="M10" s="1"/>
      <c r="N10" s="65" t="str">
        <f>+IF(M10='11 FORMULAS'!$H$4,'11 FORMULAS'!$I$4,IF(M10='11 FORMULAS'!$H$5,'11 FORMULAS'!$I$5,""))</f>
        <v/>
      </c>
      <c r="O10" s="6"/>
      <c r="P10" s="6"/>
      <c r="Q10" s="6"/>
      <c r="R10" s="333" t="str">
        <f>+IFERROR(K10+N10,"")</f>
        <v/>
      </c>
      <c r="S10" s="333">
        <f>IF(L10='11 FORMULAS'!$P$5,S9-(S9*R10),S9)</f>
        <v>0.216</v>
      </c>
      <c r="T10" s="333">
        <f>IF(L10='11 FORMULAS'!$P$6,T9-(T9*R10),T9)</f>
        <v>0.4</v>
      </c>
      <c r="U10" s="459"/>
      <c r="V10" s="462"/>
      <c r="X10" s="43" t="s">
        <v>42</v>
      </c>
      <c r="Y10" s="36">
        <v>0.81</v>
      </c>
      <c r="Z10" s="35">
        <v>1</v>
      </c>
    </row>
    <row r="11" spans="1:26" ht="23.25" customHeight="1" thickBot="1" x14ac:dyDescent="0.3">
      <c r="A11" s="454"/>
      <c r="B11" s="457"/>
      <c r="C11" s="434"/>
      <c r="D11" s="437"/>
      <c r="E11" s="70">
        <v>4</v>
      </c>
      <c r="F11" s="232"/>
      <c r="G11" s="232"/>
      <c r="H11" s="232"/>
      <c r="I11" s="319" t="str">
        <f t="shared" si="0"/>
        <v xml:space="preserve">  </v>
      </c>
      <c r="J11" s="7"/>
      <c r="K11" s="66" t="str">
        <f>+IF(J11='11 FORMULAS'!$E$4,'11 FORMULAS'!$F$4,IF(J11='11 FORMULAS'!$E$5,'11 FORMULAS'!$F$5,IF(J11='11 FORMULAS'!$E$6,'11 FORMULAS'!$F$6,"")))</f>
        <v/>
      </c>
      <c r="L11" s="66" t="str">
        <f>+IF(OR(J11='11 FORMULAS'!$O$4,J11='11 FORMULAS'!$O$5),'11 FORMULAS'!$P$5,IF(J11='11 FORMULAS'!$O$6,'11 FORMULAS'!$P$6,""))</f>
        <v/>
      </c>
      <c r="M11" s="7"/>
      <c r="N11" s="66" t="str">
        <f>+IF(M11='11 FORMULAS'!$H$4,'11 FORMULAS'!$I$4,IF(M11='11 FORMULAS'!$H$5,'11 FORMULAS'!$I$5,""))</f>
        <v/>
      </c>
      <c r="O11" s="8"/>
      <c r="P11" s="8"/>
      <c r="Q11" s="8"/>
      <c r="R11" s="334" t="str">
        <f t="shared" si="1"/>
        <v/>
      </c>
      <c r="S11" s="334">
        <f>IF(L11='11 FORMULAS'!$P$5,S10-(S10*R11),S10)</f>
        <v>0.216</v>
      </c>
      <c r="T11" s="334">
        <f>IF(L11='11 FORMULAS'!$P$6,T10-(T10*R11),T10)</f>
        <v>0.4</v>
      </c>
      <c r="U11" s="460"/>
      <c r="V11" s="463"/>
      <c r="X11" s="44"/>
      <c r="Y11" s="45"/>
      <c r="Z11" s="46"/>
    </row>
    <row r="12" spans="1:26" ht="118.5" customHeight="1" x14ac:dyDescent="0.25">
      <c r="A12" s="452" t="str">
        <f>'2 CONTEXTO E IDENTIFICACIÓN'!A10</f>
        <v>M1 - R2</v>
      </c>
      <c r="B12" s="455" t="str">
        <f>+'2 CONTEXTO E IDENTIFICACIÓN'!E10</f>
        <v>Posibilidad de pérdida Económica y Reputacional por inconsistencia en la verificación de derechos,  debido a las autorizaciones sin control por parte de la EPS</v>
      </c>
      <c r="C12" s="432">
        <f>+'3 PROBABIL E IMPACTO INHERENTE'!E10</f>
        <v>0.6</v>
      </c>
      <c r="D12" s="435">
        <f>+'3 PROBABIL E IMPACTO INHERENTE'!M10</f>
        <v>0.4</v>
      </c>
      <c r="E12" s="68">
        <v>1</v>
      </c>
      <c r="F12" s="71" t="s">
        <v>330</v>
      </c>
      <c r="G12" s="71" t="s">
        <v>331</v>
      </c>
      <c r="H12" s="71" t="s">
        <v>332</v>
      </c>
      <c r="I12" s="317" t="str">
        <f t="shared" si="0"/>
        <v>Auxiliares de facturación,   realizan permanentemente verificación en las bases y/o plataformas de las aseguradoras, ADRES, PPNA y por audio.  De igual manera realizan el proceso de admisiones y autorizaciones en las áreas de Urgencias, Ginecología y Servicios Ambulatorios. 
Evidencias. FRFAC-009 CÓDIGOS DE AUTORIZACIÓN VÍA TELEFONICA ERP</v>
      </c>
      <c r="J12" s="5" t="s">
        <v>86</v>
      </c>
      <c r="K12" s="64">
        <f>+IF(J12='11 FORMULAS'!$E$4,'11 FORMULAS'!$F$4,IF(J12='11 FORMULAS'!$E$5,'11 FORMULAS'!$F$5,IF(J12='11 FORMULAS'!$E$6,'11 FORMULAS'!$F$6,"")))</f>
        <v>0.25</v>
      </c>
      <c r="L12" s="64" t="str">
        <f>+IF(OR(J12='11 FORMULAS'!$O$4,J12='11 FORMULAS'!$O$5),'11 FORMULAS'!$P$5,IF(J12='11 FORMULAS'!$O$6,'11 FORMULAS'!$P$6,""))</f>
        <v>Probabilidad</v>
      </c>
      <c r="M12" s="5" t="s">
        <v>75</v>
      </c>
      <c r="N12" s="64">
        <f>+IF(M12='11 FORMULAS'!$H$4,'11 FORMULAS'!$I$4,IF(M12='11 FORMULAS'!$H$5,'11 FORMULAS'!$I$5,""))</f>
        <v>0.15</v>
      </c>
      <c r="O12" s="6" t="s">
        <v>78</v>
      </c>
      <c r="P12" s="6" t="s">
        <v>80</v>
      </c>
      <c r="Q12" s="6" t="s">
        <v>83</v>
      </c>
      <c r="R12" s="332">
        <f>+IFERROR(K12+N12,"")</f>
        <v>0.4</v>
      </c>
      <c r="S12" s="332">
        <f>IF(L12='11 FORMULAS'!$P$5,C12-(C12*R12),C12)</f>
        <v>0.36</v>
      </c>
      <c r="T12" s="332">
        <f>IF(L12='11 FORMULAS'!$P$6,D12-(D12*R12),D12)</f>
        <v>0.4</v>
      </c>
      <c r="U12" s="458">
        <f>+IF(S15="","",S15)</f>
        <v>0.36</v>
      </c>
      <c r="V12" s="461">
        <f>+IF(T15="","",T15)</f>
        <v>0.4</v>
      </c>
      <c r="X12" s="328"/>
      <c r="Y12" s="329"/>
      <c r="Z12" s="329"/>
    </row>
    <row r="13" spans="1:26" ht="15" x14ac:dyDescent="0.25">
      <c r="A13" s="453"/>
      <c r="B13" s="456"/>
      <c r="C13" s="433"/>
      <c r="D13" s="436"/>
      <c r="E13" s="69">
        <v>2</v>
      </c>
      <c r="F13" s="231"/>
      <c r="G13" s="231"/>
      <c r="H13" s="231"/>
      <c r="I13" s="318" t="str">
        <f t="shared" si="0"/>
        <v xml:space="preserve">  </v>
      </c>
      <c r="J13" s="1"/>
      <c r="K13" s="65" t="str">
        <f>+IF(J13='11 FORMULAS'!$E$4,'11 FORMULAS'!$F$4,IF(J13='11 FORMULAS'!$E$5,'11 FORMULAS'!$F$5,IF(J13='11 FORMULAS'!$E$6,'11 FORMULAS'!$F$6,"")))</f>
        <v/>
      </c>
      <c r="L13" s="65" t="str">
        <f>+IF(OR(J13='11 FORMULAS'!$O$4,J13='11 FORMULAS'!$O$5),'11 FORMULAS'!$P$5,IF(J13='11 FORMULAS'!$O$6,'11 FORMULAS'!$P$6,""))</f>
        <v/>
      </c>
      <c r="M13" s="1"/>
      <c r="N13" s="65" t="str">
        <f>+IF(M13='11 FORMULAS'!$H$4,'11 FORMULAS'!$I$4,IF(M13='11 FORMULAS'!$H$5,'11 FORMULAS'!$I$5,""))</f>
        <v/>
      </c>
      <c r="O13" s="4"/>
      <c r="P13" s="4"/>
      <c r="Q13" s="4"/>
      <c r="R13" s="333" t="str">
        <f t="shared" ref="R13" si="2">+IFERROR(K13+N13,"")</f>
        <v/>
      </c>
      <c r="S13" s="333">
        <f>IF(L13='11 FORMULAS'!$P$5,S12-(S12*R13),S12)</f>
        <v>0.36</v>
      </c>
      <c r="T13" s="333">
        <f>IF(L13='11 FORMULAS'!$P$6,T12-(T12*R13),T12)</f>
        <v>0.4</v>
      </c>
      <c r="U13" s="459"/>
      <c r="V13" s="462"/>
      <c r="X13" s="328"/>
      <c r="Y13" s="329"/>
      <c r="Z13" s="329"/>
    </row>
    <row r="14" spans="1:26" ht="16.5" customHeight="1" x14ac:dyDescent="0.25">
      <c r="A14" s="453"/>
      <c r="B14" s="456"/>
      <c r="C14" s="433"/>
      <c r="D14" s="436"/>
      <c r="E14" s="69">
        <v>3</v>
      </c>
      <c r="F14" s="231"/>
      <c r="G14" s="231"/>
      <c r="H14" s="231"/>
      <c r="I14" s="318" t="str">
        <f t="shared" si="0"/>
        <v xml:space="preserve">  </v>
      </c>
      <c r="J14" s="1"/>
      <c r="K14" s="65" t="str">
        <f>+IF(J14='11 FORMULAS'!$E$4,'11 FORMULAS'!$F$4,IF(J14='11 FORMULAS'!$E$5,'11 FORMULAS'!$F$5,IF(J14='11 FORMULAS'!$E$6,'11 FORMULAS'!$F$6,"")))</f>
        <v/>
      </c>
      <c r="L14" s="65" t="str">
        <f>+IF(OR(J14='11 FORMULAS'!$O$4,J14='11 FORMULAS'!$O$5),'11 FORMULAS'!$P$5,IF(J14='11 FORMULAS'!$O$6,'11 FORMULAS'!$P$6,""))</f>
        <v/>
      </c>
      <c r="M14" s="1"/>
      <c r="N14" s="65" t="str">
        <f>+IF(M14='11 FORMULAS'!$H$4,'11 FORMULAS'!$I$4,IF(M14='11 FORMULAS'!$H$5,'11 FORMULAS'!$I$5,""))</f>
        <v/>
      </c>
      <c r="O14" s="4"/>
      <c r="P14" s="4"/>
      <c r="Q14" s="4"/>
      <c r="R14" s="333" t="str">
        <f>+IFERROR(K14+N14,"")</f>
        <v/>
      </c>
      <c r="S14" s="333">
        <f>IF(L14='11 FORMULAS'!$P$5,S13-(S13*R14),S13)</f>
        <v>0.36</v>
      </c>
      <c r="T14" s="333">
        <f>IF(L14='11 FORMULAS'!$P$6,T13-(T13*R14),T13)</f>
        <v>0.4</v>
      </c>
      <c r="U14" s="459"/>
      <c r="V14" s="462"/>
      <c r="X14" s="328"/>
      <c r="Y14" s="329"/>
      <c r="Z14" s="329"/>
    </row>
    <row r="15" spans="1:26" ht="19.5" customHeight="1" thickBot="1" x14ac:dyDescent="0.3">
      <c r="A15" s="454"/>
      <c r="B15" s="457"/>
      <c r="C15" s="434"/>
      <c r="D15" s="437"/>
      <c r="E15" s="70">
        <v>4</v>
      </c>
      <c r="F15" s="232"/>
      <c r="G15" s="232"/>
      <c r="H15" s="232"/>
      <c r="I15" s="319" t="str">
        <f t="shared" si="0"/>
        <v xml:space="preserve">  </v>
      </c>
      <c r="J15" s="7"/>
      <c r="K15" s="66" t="str">
        <f>+IF(J15='11 FORMULAS'!$E$4,'11 FORMULAS'!$F$4,IF(J15='11 FORMULAS'!$E$5,'11 FORMULAS'!$F$5,IF(J15='11 FORMULAS'!$E$6,'11 FORMULAS'!$F$6,"")))</f>
        <v/>
      </c>
      <c r="L15" s="66" t="str">
        <f>+IF(OR(J15='11 FORMULAS'!$O$4,J15='11 FORMULAS'!$O$5),'11 FORMULAS'!$P$5,IF(J15='11 FORMULAS'!$O$6,'11 FORMULAS'!$P$6,""))</f>
        <v/>
      </c>
      <c r="M15" s="7"/>
      <c r="N15" s="66" t="str">
        <f>+IF(M15='11 FORMULAS'!$H$4,'11 FORMULAS'!$I$4,IF(M15='11 FORMULAS'!$H$5,'11 FORMULAS'!$I$5,""))</f>
        <v/>
      </c>
      <c r="O15" s="8"/>
      <c r="P15" s="8"/>
      <c r="Q15" s="8"/>
      <c r="R15" s="334" t="str">
        <f t="shared" ref="R15" si="3">+IFERROR(K15+N15,"")</f>
        <v/>
      </c>
      <c r="S15" s="334">
        <f>IF(L15='11 FORMULAS'!$P$5,S14-(S14*R15),S14)</f>
        <v>0.36</v>
      </c>
      <c r="T15" s="334">
        <f>IF(L15='11 FORMULAS'!$P$6,T14-(T14*R15),T14)</f>
        <v>0.4</v>
      </c>
      <c r="U15" s="460"/>
      <c r="V15" s="463"/>
    </row>
    <row r="16" spans="1:26" ht="34.5" customHeight="1" x14ac:dyDescent="0.25">
      <c r="A16" s="452" t="str">
        <f>'2 CONTEXTO E IDENTIFICACIÓN'!A11</f>
        <v>M1 - R3</v>
      </c>
      <c r="B16" s="455" t="str">
        <f>+'2 CONTEXTO E IDENTIFICACIÓN'!E11</f>
        <v>Posibilidad de pérdida Económica y Reputacional por insuficiencia en radicación de facturación,   debido a deficiencia en los procesos de admisión del usuario  e inoportunidad en el cargue de servicios por parte del personal asistencial.</v>
      </c>
      <c r="C16" s="432">
        <f>+'3 PROBABIL E IMPACTO INHERENTE'!E11</f>
        <v>0.6</v>
      </c>
      <c r="D16" s="435">
        <f>+'3 PROBABIL E IMPACTO INHERENTE'!M11</f>
        <v>0.8</v>
      </c>
      <c r="E16" s="68">
        <v>1</v>
      </c>
      <c r="F16" s="71" t="s">
        <v>333</v>
      </c>
      <c r="G16" s="71" t="s">
        <v>334</v>
      </c>
      <c r="H16" s="71" t="s">
        <v>335</v>
      </c>
      <c r="I16" s="317" t="str">
        <f t="shared" si="0"/>
        <v>Coordinación de facturación, realiza revisión del reporte generado del radicador institucional.</v>
      </c>
      <c r="J16" s="5" t="s">
        <v>86</v>
      </c>
      <c r="K16" s="64">
        <f>+IF(J16='11 FORMULAS'!$E$4,'11 FORMULAS'!$F$4,IF(J16='11 FORMULAS'!$E$5,'11 FORMULAS'!$F$5,IF(J16='11 FORMULAS'!$E$6,'11 FORMULAS'!$F$6,"")))</f>
        <v>0.25</v>
      </c>
      <c r="L16" s="64" t="str">
        <f>+IF(OR(J16='11 FORMULAS'!$O$4,J16='11 FORMULAS'!$O$5),'11 FORMULAS'!$P$5,IF(J16='11 FORMULAS'!$O$6,'11 FORMULAS'!$P$6,""))</f>
        <v>Probabilidad</v>
      </c>
      <c r="M16" s="5" t="s">
        <v>74</v>
      </c>
      <c r="N16" s="64">
        <f>+IF(M16='11 FORMULAS'!$H$4,'11 FORMULAS'!$I$4,IF(M16='11 FORMULAS'!$H$5,'11 FORMULAS'!$I$5,""))</f>
        <v>0.25</v>
      </c>
      <c r="O16" s="6" t="s">
        <v>79</v>
      </c>
      <c r="P16" s="6" t="s">
        <v>80</v>
      </c>
      <c r="Q16" s="6" t="s">
        <v>83</v>
      </c>
      <c r="R16" s="332">
        <f>+IFERROR(K16+N16,"")</f>
        <v>0.5</v>
      </c>
      <c r="S16" s="332">
        <f>IF(L16='11 FORMULAS'!$P$5,C16-(C16*R16),C16)</f>
        <v>0.3</v>
      </c>
      <c r="T16" s="332">
        <f>IF(L16='11 FORMULAS'!$P$6,D16-(D16*R16),D16)</f>
        <v>0.8</v>
      </c>
      <c r="U16" s="458">
        <f>+IF(S19="","",S19)</f>
        <v>0.15</v>
      </c>
      <c r="V16" s="461">
        <f>+IF(T19="","",T19)</f>
        <v>0.8</v>
      </c>
      <c r="X16" s="328"/>
      <c r="Y16" s="329"/>
      <c r="Z16" s="329"/>
    </row>
    <row r="17" spans="1:26" ht="48" customHeight="1" x14ac:dyDescent="0.25">
      <c r="A17" s="453"/>
      <c r="B17" s="456"/>
      <c r="C17" s="433"/>
      <c r="D17" s="436"/>
      <c r="E17" s="69">
        <v>2</v>
      </c>
      <c r="F17" s="231" t="s">
        <v>336</v>
      </c>
      <c r="G17" s="231" t="s">
        <v>337</v>
      </c>
      <c r="H17" s="231" t="s">
        <v>338</v>
      </c>
      <c r="I17" s="318" t="str">
        <f t="shared" si="0"/>
        <v>Analista de cuentas médicas,  debe entregar las facturas a central de facturación de manera diaria  posterior a su liquidación.</v>
      </c>
      <c r="J17" s="1" t="s">
        <v>86</v>
      </c>
      <c r="K17" s="65">
        <f>+IF(J17='11 FORMULAS'!$E$4,'11 FORMULAS'!$F$4,IF(J17='11 FORMULAS'!$E$5,'11 FORMULAS'!$F$5,IF(J17='11 FORMULAS'!$E$6,'11 FORMULAS'!$F$6,"")))</f>
        <v>0.25</v>
      </c>
      <c r="L17" s="65" t="str">
        <f>+IF(OR(J17='11 FORMULAS'!$O$4,J17='11 FORMULAS'!$O$5),'11 FORMULAS'!$P$5,IF(J17='11 FORMULAS'!$O$6,'11 FORMULAS'!$P$6,""))</f>
        <v>Probabilidad</v>
      </c>
      <c r="M17" s="1" t="s">
        <v>74</v>
      </c>
      <c r="N17" s="65">
        <f>+IF(M17='11 FORMULAS'!$H$4,'11 FORMULAS'!$I$4,IF(M17='11 FORMULAS'!$H$5,'11 FORMULAS'!$I$5,""))</f>
        <v>0.25</v>
      </c>
      <c r="O17" s="4" t="s">
        <v>79</v>
      </c>
      <c r="P17" s="4" t="s">
        <v>80</v>
      </c>
      <c r="Q17" s="4" t="s">
        <v>83</v>
      </c>
      <c r="R17" s="333">
        <f t="shared" ref="R17" si="4">+IFERROR(K17+N17,"")</f>
        <v>0.5</v>
      </c>
      <c r="S17" s="333">
        <f>IF(L17='11 FORMULAS'!$P$5,S16-(S16*R17),S16)</f>
        <v>0.15</v>
      </c>
      <c r="T17" s="333">
        <f>IF(L17='11 FORMULAS'!$P$6,T16-(T16*R17),T16)</f>
        <v>0.8</v>
      </c>
      <c r="U17" s="459"/>
      <c r="V17" s="462"/>
      <c r="X17" s="328"/>
      <c r="Y17" s="329"/>
      <c r="Z17" s="329"/>
    </row>
    <row r="18" spans="1:26" ht="21.75" customHeight="1" x14ac:dyDescent="0.25">
      <c r="A18" s="453"/>
      <c r="B18" s="456"/>
      <c r="C18" s="433"/>
      <c r="D18" s="436"/>
      <c r="E18" s="69">
        <v>3</v>
      </c>
      <c r="F18" s="231"/>
      <c r="G18" s="231"/>
      <c r="H18" s="231"/>
      <c r="I18" s="318" t="str">
        <f t="shared" si="0"/>
        <v xml:space="preserve">  </v>
      </c>
      <c r="J18" s="1"/>
      <c r="K18" s="65" t="str">
        <f>+IF(J18='11 FORMULAS'!$E$4,'11 FORMULAS'!$F$4,IF(J18='11 FORMULAS'!$E$5,'11 FORMULAS'!$F$5,IF(J18='11 FORMULAS'!$E$6,'11 FORMULAS'!$F$6,"")))</f>
        <v/>
      </c>
      <c r="L18" s="65" t="str">
        <f>+IF(OR(J18='11 FORMULAS'!$O$4,J18='11 FORMULAS'!$O$5),'11 FORMULAS'!$P$5,IF(J18='11 FORMULAS'!$O$6,'11 FORMULAS'!$P$6,""))</f>
        <v/>
      </c>
      <c r="M18" s="1"/>
      <c r="N18" s="65" t="str">
        <f>+IF(M18='11 FORMULAS'!$H$4,'11 FORMULAS'!$I$4,IF(M18='11 FORMULAS'!$H$5,'11 FORMULAS'!$I$5,""))</f>
        <v/>
      </c>
      <c r="O18" s="4"/>
      <c r="P18" s="4"/>
      <c r="Q18" s="4"/>
      <c r="R18" s="333" t="str">
        <f>+IFERROR(K18+N18,"")</f>
        <v/>
      </c>
      <c r="S18" s="333">
        <f>IF(L18='11 FORMULAS'!$P$5,S17-(S17*R18),S17)</f>
        <v>0.15</v>
      </c>
      <c r="T18" s="333">
        <f>IF(L18='11 FORMULAS'!$P$6,T17-(T17*R18),T17)</f>
        <v>0.8</v>
      </c>
      <c r="U18" s="459"/>
      <c r="V18" s="462"/>
      <c r="X18" s="328"/>
      <c r="Y18" s="329"/>
      <c r="Z18" s="329"/>
    </row>
    <row r="19" spans="1:26" ht="21.75" customHeight="1" thickBot="1" x14ac:dyDescent="0.3">
      <c r="A19" s="454"/>
      <c r="B19" s="457"/>
      <c r="C19" s="434"/>
      <c r="D19" s="437"/>
      <c r="E19" s="70">
        <v>4</v>
      </c>
      <c r="F19" s="232"/>
      <c r="G19" s="232"/>
      <c r="H19" s="232"/>
      <c r="I19" s="319" t="str">
        <f t="shared" si="0"/>
        <v xml:space="preserve">  </v>
      </c>
      <c r="J19" s="7"/>
      <c r="K19" s="66" t="str">
        <f>+IF(J19='11 FORMULAS'!$E$4,'11 FORMULAS'!$F$4,IF(J19='11 FORMULAS'!$E$5,'11 FORMULAS'!$F$5,IF(J19='11 FORMULAS'!$E$6,'11 FORMULAS'!$F$6,"")))</f>
        <v/>
      </c>
      <c r="L19" s="66" t="str">
        <f>+IF(OR(J19='11 FORMULAS'!$O$4,J19='11 FORMULAS'!$O$5),'11 FORMULAS'!$P$5,IF(J19='11 FORMULAS'!$O$6,'11 FORMULAS'!$P$6,""))</f>
        <v/>
      </c>
      <c r="M19" s="7"/>
      <c r="N19" s="66" t="str">
        <f>+IF(M19='11 FORMULAS'!$H$4,'11 FORMULAS'!$I$4,IF(M19='11 FORMULAS'!$H$5,'11 FORMULAS'!$I$5,""))</f>
        <v/>
      </c>
      <c r="O19" s="8"/>
      <c r="P19" s="8"/>
      <c r="Q19" s="8"/>
      <c r="R19" s="334" t="str">
        <f t="shared" ref="R19" si="5">+IFERROR(K19+N19,"")</f>
        <v/>
      </c>
      <c r="S19" s="334">
        <f>IF(L19='11 FORMULAS'!$P$5,S18-(S18*R19),S18)</f>
        <v>0.15</v>
      </c>
      <c r="T19" s="334">
        <f>IF(L19='11 FORMULAS'!$P$6,T18-(T18*R19),T18)</f>
        <v>0.8</v>
      </c>
      <c r="U19" s="460"/>
      <c r="V19" s="463"/>
    </row>
    <row r="20" spans="1:26" ht="44.25" customHeight="1" x14ac:dyDescent="0.25">
      <c r="A20" s="452" t="str">
        <f>'2 CONTEXTO E IDENTIFICACIÓN'!A12</f>
        <v>M1 - R4</v>
      </c>
      <c r="B20" s="455" t="str">
        <f>+'2 CONTEXTO E IDENTIFICACIÓN'!E12</f>
        <v>Posibilidad de pérdida Económica y Reputacional por ausencia de control de ingresos abiertos,  debido a insuficiencia en la identificación del responsable del servicio, falta de control de los egresos hospitalarios y ambulatorios, insuficiencia en identificación de la entidad responsable de pago, inoportunidad de actividades de la parte asistencial en el cargue materias osteosíntesis, carencia en el registro de los procedimientos quirúrgicos.</v>
      </c>
      <c r="C20" s="432">
        <f>+'3 PROBABIL E IMPACTO INHERENTE'!E12</f>
        <v>0.6</v>
      </c>
      <c r="D20" s="435">
        <f>+'3 PROBABIL E IMPACTO INHERENTE'!M12</f>
        <v>0.8</v>
      </c>
      <c r="E20" s="68">
        <v>1</v>
      </c>
      <c r="F20" s="71" t="s">
        <v>339</v>
      </c>
      <c r="G20" s="71" t="s">
        <v>340</v>
      </c>
      <c r="H20" s="71" t="s">
        <v>341</v>
      </c>
      <c r="I20" s="317" t="str">
        <f t="shared" si="0"/>
        <v>Coordinación de facturación y financiera,  son responsables de generar control diario  de ingresos abiertos por cada subproceso</v>
      </c>
      <c r="J20" s="5" t="s">
        <v>86</v>
      </c>
      <c r="K20" s="64">
        <f>+IF(J20='11 FORMULAS'!$E$4,'11 FORMULAS'!$F$4,IF(J20='11 FORMULAS'!$E$5,'11 FORMULAS'!$F$5,IF(J20='11 FORMULAS'!$E$6,'11 FORMULAS'!$F$6,"")))</f>
        <v>0.25</v>
      </c>
      <c r="L20" s="64" t="str">
        <f>+IF(OR(J20='11 FORMULAS'!$O$4,J20='11 FORMULAS'!$O$5),'11 FORMULAS'!$P$5,IF(J20='11 FORMULAS'!$O$6,'11 FORMULAS'!$P$6,""))</f>
        <v>Probabilidad</v>
      </c>
      <c r="M20" s="5" t="s">
        <v>74</v>
      </c>
      <c r="N20" s="64">
        <f>+IF(M20='11 FORMULAS'!$H$4,'11 FORMULAS'!$I$4,IF(M20='11 FORMULAS'!$H$5,'11 FORMULAS'!$I$5,""))</f>
        <v>0.25</v>
      </c>
      <c r="O20" s="6" t="s">
        <v>78</v>
      </c>
      <c r="P20" s="6" t="s">
        <v>80</v>
      </c>
      <c r="Q20" s="6" t="s">
        <v>83</v>
      </c>
      <c r="R20" s="332">
        <f>+IFERROR(K20+N20,"")</f>
        <v>0.5</v>
      </c>
      <c r="S20" s="332">
        <f>IF(L20='11 FORMULAS'!$P$5,C20-(C20*R20),C20)</f>
        <v>0.3</v>
      </c>
      <c r="T20" s="332">
        <f>IF(L20='11 FORMULAS'!$P$6,D20-(D20*R20),D20)</f>
        <v>0.8</v>
      </c>
      <c r="U20" s="458">
        <f>+IF(S23="","",S23)</f>
        <v>0.18</v>
      </c>
      <c r="V20" s="461">
        <f>+IF(T23="","",T23)</f>
        <v>0.8</v>
      </c>
      <c r="X20" s="328"/>
      <c r="Y20" s="329"/>
      <c r="Z20" s="329"/>
    </row>
    <row r="21" spans="1:26" ht="36.75" customHeight="1" x14ac:dyDescent="0.25">
      <c r="A21" s="453"/>
      <c r="B21" s="456"/>
      <c r="C21" s="433"/>
      <c r="D21" s="436"/>
      <c r="E21" s="69">
        <v>2</v>
      </c>
      <c r="F21" s="231" t="s">
        <v>342</v>
      </c>
      <c r="G21" s="231" t="s">
        <v>343</v>
      </c>
      <c r="H21" s="231" t="s">
        <v>344</v>
      </c>
      <c r="I21" s="318" t="str">
        <f t="shared" si="0"/>
        <v>Grupo de monitores,  realizan retroalimentación permanente  con personal asistencial.</v>
      </c>
      <c r="J21" s="1" t="s">
        <v>86</v>
      </c>
      <c r="K21" s="65">
        <f>+IF(J21='11 FORMULAS'!$E$4,'11 FORMULAS'!$F$4,IF(J21='11 FORMULAS'!$E$5,'11 FORMULAS'!$F$5,IF(J21='11 FORMULAS'!$E$6,'11 FORMULAS'!$F$6,"")))</f>
        <v>0.25</v>
      </c>
      <c r="L21" s="65" t="str">
        <f>+IF(OR(J21='11 FORMULAS'!$O$4,J21='11 FORMULAS'!$O$5),'11 FORMULAS'!$P$5,IF(J21='11 FORMULAS'!$O$6,'11 FORMULAS'!$P$6,""))</f>
        <v>Probabilidad</v>
      </c>
      <c r="M21" s="1" t="s">
        <v>75</v>
      </c>
      <c r="N21" s="65">
        <f>+IF(M21='11 FORMULAS'!$H$4,'11 FORMULAS'!$I$4,IF(M21='11 FORMULAS'!$H$5,'11 FORMULAS'!$I$5,""))</f>
        <v>0.15</v>
      </c>
      <c r="O21" s="4" t="s">
        <v>79</v>
      </c>
      <c r="P21" s="4" t="s">
        <v>80</v>
      </c>
      <c r="Q21" s="4" t="s">
        <v>83</v>
      </c>
      <c r="R21" s="333">
        <f t="shared" ref="R21" si="6">+IFERROR(K21+N21,"")</f>
        <v>0.4</v>
      </c>
      <c r="S21" s="333">
        <f>IF(L21='11 FORMULAS'!$P$5,S20-(S20*R21),S20)</f>
        <v>0.18</v>
      </c>
      <c r="T21" s="333">
        <f>IF(L21='11 FORMULAS'!$P$6,T20-(T20*R21),T20)</f>
        <v>0.8</v>
      </c>
      <c r="U21" s="459"/>
      <c r="V21" s="462"/>
      <c r="X21" s="328"/>
      <c r="Y21" s="329"/>
      <c r="Z21" s="329"/>
    </row>
    <row r="22" spans="1:26" ht="29.45" customHeight="1" x14ac:dyDescent="0.25">
      <c r="A22" s="453"/>
      <c r="B22" s="456"/>
      <c r="C22" s="433"/>
      <c r="D22" s="436"/>
      <c r="E22" s="69">
        <v>3</v>
      </c>
      <c r="F22" s="231"/>
      <c r="G22" s="231"/>
      <c r="H22" s="231"/>
      <c r="I22" s="318" t="str">
        <f t="shared" si="0"/>
        <v xml:space="preserve">  </v>
      </c>
      <c r="J22" s="1"/>
      <c r="K22" s="65" t="str">
        <f>+IF(J22='11 FORMULAS'!$E$4,'11 FORMULAS'!$F$4,IF(J22='11 FORMULAS'!$E$5,'11 FORMULAS'!$F$5,IF(J22='11 FORMULAS'!$E$6,'11 FORMULAS'!$F$6,"")))</f>
        <v/>
      </c>
      <c r="L22" s="65" t="str">
        <f>+IF(OR(J22='11 FORMULAS'!$O$4,J22='11 FORMULAS'!$O$5),'11 FORMULAS'!$P$5,IF(J22='11 FORMULAS'!$O$6,'11 FORMULAS'!$P$6,""))</f>
        <v/>
      </c>
      <c r="M22" s="1"/>
      <c r="N22" s="65" t="str">
        <f>+IF(M22='11 FORMULAS'!$H$4,'11 FORMULAS'!$I$4,IF(M22='11 FORMULAS'!$H$5,'11 FORMULAS'!$I$5,""))</f>
        <v/>
      </c>
      <c r="O22" s="4"/>
      <c r="P22" s="4"/>
      <c r="Q22" s="4"/>
      <c r="R22" s="333" t="str">
        <f>+IFERROR(K22+N22,"")</f>
        <v/>
      </c>
      <c r="S22" s="333">
        <f>IF(L22='11 FORMULAS'!$P$5,S21-(S21*R22),S21)</f>
        <v>0.18</v>
      </c>
      <c r="T22" s="333">
        <f>IF(L22='11 FORMULAS'!$P$6,T21-(T21*R22),T21)</f>
        <v>0.8</v>
      </c>
      <c r="U22" s="459"/>
      <c r="V22" s="462"/>
      <c r="X22" s="328"/>
      <c r="Y22" s="329"/>
      <c r="Z22" s="329"/>
    </row>
    <row r="23" spans="1:26" ht="29.45" customHeight="1" thickBot="1" x14ac:dyDescent="0.3">
      <c r="A23" s="454"/>
      <c r="B23" s="457"/>
      <c r="C23" s="434"/>
      <c r="D23" s="437"/>
      <c r="E23" s="70">
        <v>4</v>
      </c>
      <c r="F23" s="232"/>
      <c r="G23" s="232"/>
      <c r="H23" s="232"/>
      <c r="I23" s="319" t="str">
        <f t="shared" si="0"/>
        <v xml:space="preserve">  </v>
      </c>
      <c r="J23" s="7"/>
      <c r="K23" s="66" t="str">
        <f>+IF(J23='11 FORMULAS'!$E$4,'11 FORMULAS'!$F$4,IF(J23='11 FORMULAS'!$E$5,'11 FORMULAS'!$F$5,IF(J23='11 FORMULAS'!$E$6,'11 FORMULAS'!$F$6,"")))</f>
        <v/>
      </c>
      <c r="L23" s="66" t="str">
        <f>+IF(OR(J23='11 FORMULAS'!$O$4,J23='11 FORMULAS'!$O$5),'11 FORMULAS'!$P$5,IF(J23='11 FORMULAS'!$O$6,'11 FORMULAS'!$P$6,""))</f>
        <v/>
      </c>
      <c r="M23" s="7"/>
      <c r="N23" s="66" t="str">
        <f>+IF(M23='11 FORMULAS'!$H$4,'11 FORMULAS'!$I$4,IF(M23='11 FORMULAS'!$H$5,'11 FORMULAS'!$I$5,""))</f>
        <v/>
      </c>
      <c r="O23" s="8"/>
      <c r="P23" s="8"/>
      <c r="Q23" s="8"/>
      <c r="R23" s="334" t="str">
        <f t="shared" ref="R23" si="7">+IFERROR(K23+N23,"")</f>
        <v/>
      </c>
      <c r="S23" s="334">
        <f>IF(L23='11 FORMULAS'!$P$5,S22-(S22*R23),S22)</f>
        <v>0.18</v>
      </c>
      <c r="T23" s="334">
        <f>IF(L23='11 FORMULAS'!$P$6,T22-(T22*R23),T22)</f>
        <v>0.8</v>
      </c>
      <c r="U23" s="460"/>
      <c r="V23" s="463"/>
    </row>
    <row r="24" spans="1:26" ht="44.25" customHeight="1" x14ac:dyDescent="0.25">
      <c r="A24" s="452" t="str">
        <f>'2 CONTEXTO E IDENTIFICACIÓN'!A13</f>
        <v>M1 - R5</v>
      </c>
      <c r="B24" s="455" t="str">
        <f>+'2 CONTEXTO E IDENTIFICACIÓN'!E13</f>
        <v>Posibilidad de pérdida Económica y Reputacional por anulación y/o modificación de facturas, debido a error en la parte asistencial por modificación de actividades diarias, devolución de medicamentos por no aplicación de estos, inasistencia a las consultas programadas por parte de usuarios, cancelación de agendas por parte de especialistas, corrección de digitación por la parte administrativa en el cargue de procedimientos.</v>
      </c>
      <c r="C24" s="432">
        <f>+'3 PROBABIL E IMPACTO INHERENTE'!E13</f>
        <v>0.8</v>
      </c>
      <c r="D24" s="435">
        <f>+'3 PROBABIL E IMPACTO INHERENTE'!M13</f>
        <v>0.8</v>
      </c>
      <c r="E24" s="68">
        <v>1</v>
      </c>
      <c r="F24" s="71" t="s">
        <v>345</v>
      </c>
      <c r="G24" s="71" t="s">
        <v>346</v>
      </c>
      <c r="H24" s="71" t="s">
        <v>347</v>
      </c>
      <c r="I24" s="317" t="str">
        <f t="shared" si="0"/>
        <v xml:space="preserve">Coordinación financiera,  realiza conciliación mensual  entre facturación, cartera y contabilidad </v>
      </c>
      <c r="J24" s="5" t="s">
        <v>88</v>
      </c>
      <c r="K24" s="64">
        <f>+IF(J24='11 FORMULAS'!$E$4,'11 FORMULAS'!$F$4,IF(J24='11 FORMULAS'!$E$5,'11 FORMULAS'!$F$5,IF(J24='11 FORMULAS'!$E$6,'11 FORMULAS'!$F$6,"")))</f>
        <v>0.1</v>
      </c>
      <c r="L24" s="64" t="str">
        <f>+IF(OR(J24='11 FORMULAS'!$O$4,J24='11 FORMULAS'!$O$5),'11 FORMULAS'!$P$5,IF(J24='11 FORMULAS'!$O$6,'11 FORMULAS'!$P$6,""))</f>
        <v>Impacto</v>
      </c>
      <c r="M24" s="5" t="s">
        <v>75</v>
      </c>
      <c r="N24" s="64">
        <f>+IF(M24='11 FORMULAS'!$H$4,'11 FORMULAS'!$I$4,IF(M24='11 FORMULAS'!$H$5,'11 FORMULAS'!$I$5,""))</f>
        <v>0.15</v>
      </c>
      <c r="O24" s="6" t="s">
        <v>79</v>
      </c>
      <c r="P24" s="6" t="s">
        <v>80</v>
      </c>
      <c r="Q24" s="6" t="s">
        <v>83</v>
      </c>
      <c r="R24" s="332">
        <f>+IFERROR(K24+N24,"")</f>
        <v>0.25</v>
      </c>
      <c r="S24" s="332">
        <f>IF(L24='11 FORMULAS'!$P$5,C24-(C24*R24),C24)</f>
        <v>0.8</v>
      </c>
      <c r="T24" s="332">
        <f>IF(L24='11 FORMULAS'!$P$6,D24-(D24*R24),D24)</f>
        <v>0.60000000000000009</v>
      </c>
      <c r="U24" s="458">
        <f>+IF(S27="","",S27)</f>
        <v>0.8</v>
      </c>
      <c r="V24" s="461">
        <f>+IF(T27="","",T27)</f>
        <v>0.60000000000000009</v>
      </c>
      <c r="X24" s="328"/>
      <c r="Y24" s="329"/>
      <c r="Z24" s="329"/>
    </row>
    <row r="25" spans="1:26" ht="29.45" customHeight="1" x14ac:dyDescent="0.25">
      <c r="A25" s="453"/>
      <c r="B25" s="456"/>
      <c r="C25" s="433"/>
      <c r="D25" s="436"/>
      <c r="E25" s="69">
        <v>2</v>
      </c>
      <c r="F25" s="231"/>
      <c r="G25" s="231"/>
      <c r="H25" s="231"/>
      <c r="I25" s="318" t="str">
        <f t="shared" si="0"/>
        <v xml:space="preserve">  </v>
      </c>
      <c r="J25" s="1"/>
      <c r="K25" s="65" t="str">
        <f>+IF(J25='11 FORMULAS'!$E$4,'11 FORMULAS'!$F$4,IF(J25='11 FORMULAS'!$E$5,'11 FORMULAS'!$F$5,IF(J25='11 FORMULAS'!$E$6,'11 FORMULAS'!$F$6,"")))</f>
        <v/>
      </c>
      <c r="L25" s="65" t="str">
        <f>+IF(OR(J25='11 FORMULAS'!$O$4,J25='11 FORMULAS'!$O$5),'11 FORMULAS'!$P$5,IF(J25='11 FORMULAS'!$O$6,'11 FORMULAS'!$P$6,""))</f>
        <v/>
      </c>
      <c r="M25" s="1"/>
      <c r="N25" s="65" t="str">
        <f>+IF(M25='11 FORMULAS'!$H$4,'11 FORMULAS'!$I$4,IF(M25='11 FORMULAS'!$H$5,'11 FORMULAS'!$I$5,""))</f>
        <v/>
      </c>
      <c r="O25" s="4"/>
      <c r="P25" s="4"/>
      <c r="Q25" s="4"/>
      <c r="R25" s="333" t="str">
        <f t="shared" ref="R25" si="8">+IFERROR(K25+N25,"")</f>
        <v/>
      </c>
      <c r="S25" s="333">
        <f>IF(L25='11 FORMULAS'!$P$5,S24-(S24*R25),S24)</f>
        <v>0.8</v>
      </c>
      <c r="T25" s="333">
        <f>IF(L25='11 FORMULAS'!$P$6,T24-(T24*R25),T24)</f>
        <v>0.60000000000000009</v>
      </c>
      <c r="U25" s="459"/>
      <c r="V25" s="462"/>
      <c r="X25" s="328"/>
      <c r="Y25" s="329"/>
      <c r="Z25" s="329"/>
    </row>
    <row r="26" spans="1:26" ht="29.45" customHeight="1" x14ac:dyDescent="0.25">
      <c r="A26" s="453"/>
      <c r="B26" s="456"/>
      <c r="C26" s="433"/>
      <c r="D26" s="436"/>
      <c r="E26" s="69">
        <v>3</v>
      </c>
      <c r="F26" s="231"/>
      <c r="G26" s="231"/>
      <c r="H26" s="231"/>
      <c r="I26" s="318" t="str">
        <f t="shared" si="0"/>
        <v xml:space="preserve">  </v>
      </c>
      <c r="J26" s="1"/>
      <c r="K26" s="65" t="str">
        <f>+IF(J26='11 FORMULAS'!$E$4,'11 FORMULAS'!$F$4,IF(J26='11 FORMULAS'!$E$5,'11 FORMULAS'!$F$5,IF(J26='11 FORMULAS'!$E$6,'11 FORMULAS'!$F$6,"")))</f>
        <v/>
      </c>
      <c r="L26" s="65" t="str">
        <f>+IF(OR(J26='11 FORMULAS'!$O$4,J26='11 FORMULAS'!$O$5),'11 FORMULAS'!$P$5,IF(J26='11 FORMULAS'!$O$6,'11 FORMULAS'!$P$6,""))</f>
        <v/>
      </c>
      <c r="M26" s="1"/>
      <c r="N26" s="65" t="str">
        <f>+IF(M26='11 FORMULAS'!$H$4,'11 FORMULAS'!$I$4,IF(M26='11 FORMULAS'!$H$5,'11 FORMULAS'!$I$5,""))</f>
        <v/>
      </c>
      <c r="O26" s="4"/>
      <c r="P26" s="4"/>
      <c r="Q26" s="4"/>
      <c r="R26" s="333" t="str">
        <f>+IFERROR(K26+N26,"")</f>
        <v/>
      </c>
      <c r="S26" s="333">
        <f>IF(L26='11 FORMULAS'!$P$5,S25-(S25*R26),S25)</f>
        <v>0.8</v>
      </c>
      <c r="T26" s="333">
        <f>IF(L26='11 FORMULAS'!$P$6,T25-(T25*R26),T25)</f>
        <v>0.60000000000000009</v>
      </c>
      <c r="U26" s="459"/>
      <c r="V26" s="462"/>
      <c r="X26" s="328"/>
      <c r="Y26" s="329"/>
      <c r="Z26" s="329"/>
    </row>
    <row r="27" spans="1:26" ht="29.45" customHeight="1" thickBot="1" x14ac:dyDescent="0.3">
      <c r="A27" s="454"/>
      <c r="B27" s="457"/>
      <c r="C27" s="434"/>
      <c r="D27" s="437"/>
      <c r="E27" s="70">
        <v>4</v>
      </c>
      <c r="F27" s="232"/>
      <c r="G27" s="232"/>
      <c r="H27" s="232"/>
      <c r="I27" s="319" t="str">
        <f t="shared" si="0"/>
        <v xml:space="preserve">  </v>
      </c>
      <c r="J27" s="7"/>
      <c r="K27" s="66" t="str">
        <f>+IF(J27='11 FORMULAS'!$E$4,'11 FORMULAS'!$F$4,IF(J27='11 FORMULAS'!$E$5,'11 FORMULAS'!$F$5,IF(J27='11 FORMULAS'!$E$6,'11 FORMULAS'!$F$6,"")))</f>
        <v/>
      </c>
      <c r="L27" s="66" t="str">
        <f>+IF(OR(J27='11 FORMULAS'!$O$4,J27='11 FORMULAS'!$O$5),'11 FORMULAS'!$P$5,IF(J27='11 FORMULAS'!$O$6,'11 FORMULAS'!$P$6,""))</f>
        <v/>
      </c>
      <c r="M27" s="7"/>
      <c r="N27" s="66" t="str">
        <f>+IF(M27='11 FORMULAS'!$H$4,'11 FORMULAS'!$I$4,IF(M27='11 FORMULAS'!$H$5,'11 FORMULAS'!$I$5,""))</f>
        <v/>
      </c>
      <c r="O27" s="8"/>
      <c r="P27" s="8"/>
      <c r="Q27" s="8"/>
      <c r="R27" s="334" t="str">
        <f t="shared" ref="R27" si="9">+IFERROR(K27+N27,"")</f>
        <v/>
      </c>
      <c r="S27" s="334">
        <f>IF(L27='11 FORMULAS'!$P$5,S26-(S26*R27),S26)</f>
        <v>0.8</v>
      </c>
      <c r="T27" s="334">
        <f>IF(L27='11 FORMULAS'!$P$6,T26-(T26*R27),T26)</f>
        <v>0.60000000000000009</v>
      </c>
      <c r="U27" s="460"/>
      <c r="V27" s="463"/>
    </row>
    <row r="28" spans="1:26" ht="79.5" customHeight="1" x14ac:dyDescent="0.25">
      <c r="A28" s="452" t="str">
        <f>'2 CONTEXTO E IDENTIFICACIÓN'!A14</f>
        <v>M1 - R6</v>
      </c>
      <c r="B28" s="455" t="str">
        <f>+'2 CONTEXTO E IDENTIFICACIÓN'!E14</f>
        <v>Posibilidad de pérdida Económica y Reputacional por insuficiencia en la depuración contable permanente y sostenible para reflejar la realidad financiera, económica y social conforme a la normatividad contable vigente,  debido a  desconocimiento de la Ley 1797 de 2016, Resolución 6066 del 2016  y demás normatividad relacionada con la depuración contable permanente y sostenible, ausencia en la verificación y conciliación de saldos por parte de los responsables de la información, y también por no promover por parte del Comité Técnico de Sostenibilidad Contable la depuración permanente en todos los subprocesos de  la Institución</v>
      </c>
      <c r="C28" s="432">
        <f>+'3 PROBABIL E IMPACTO INHERENTE'!E14</f>
        <v>0.6</v>
      </c>
      <c r="D28" s="435">
        <f>+'3 PROBABIL E IMPACTO INHERENTE'!M14</f>
        <v>0.4</v>
      </c>
      <c r="E28" s="68">
        <v>1</v>
      </c>
      <c r="F28" s="71" t="s">
        <v>348</v>
      </c>
      <c r="G28" s="71" t="s">
        <v>349</v>
      </c>
      <c r="H28" s="71" t="s">
        <v>350</v>
      </c>
      <c r="I28" s="317" t="str">
        <f t="shared" si="0"/>
        <v>Líderes de los diferentes procesos de conciliación entre áreas,    concilian saldos mensualmente de los diferentes módulos,  con el fin de realizar los ajustes correspondientes a los que hubiera lugar a través de las actas de conciliación.</v>
      </c>
      <c r="J28" s="5" t="s">
        <v>86</v>
      </c>
      <c r="K28" s="64">
        <f>+IF(J28='11 FORMULAS'!$E$4,'11 FORMULAS'!$F$4,IF(J28='11 FORMULAS'!$E$5,'11 FORMULAS'!$F$5,IF(J28='11 FORMULAS'!$E$6,'11 FORMULAS'!$F$6,"")))</f>
        <v>0.25</v>
      </c>
      <c r="L28" s="64" t="str">
        <f>+IF(OR(J28='11 FORMULAS'!$O$4,J28='11 FORMULAS'!$O$5),'11 FORMULAS'!$P$5,IF(J28='11 FORMULAS'!$O$6,'11 FORMULAS'!$P$6,""))</f>
        <v>Probabilidad</v>
      </c>
      <c r="M28" s="5" t="s">
        <v>75</v>
      </c>
      <c r="N28" s="64">
        <f>+IF(M28='11 FORMULAS'!$H$4,'11 FORMULAS'!$I$4,IF(M28='11 FORMULAS'!$H$5,'11 FORMULAS'!$I$5,""))</f>
        <v>0.15</v>
      </c>
      <c r="O28" s="6" t="s">
        <v>78</v>
      </c>
      <c r="P28" s="6" t="s">
        <v>80</v>
      </c>
      <c r="Q28" s="6" t="s">
        <v>83</v>
      </c>
      <c r="R28" s="332">
        <f>+IFERROR(K28+N28,"")</f>
        <v>0.4</v>
      </c>
      <c r="S28" s="332">
        <f>IF(L28='11 FORMULAS'!$P$5,C28-(C28*R28),C28)</f>
        <v>0.36</v>
      </c>
      <c r="T28" s="332">
        <f>IF(L28='11 FORMULAS'!$P$6,D28-(D28*R28),D28)</f>
        <v>0.4</v>
      </c>
      <c r="U28" s="458">
        <f>+IF(S31="","",S31)</f>
        <v>0.216</v>
      </c>
      <c r="V28" s="461">
        <f>+IF(T31="","",T31)</f>
        <v>0.4</v>
      </c>
      <c r="X28" s="328"/>
      <c r="Y28" s="329"/>
      <c r="Z28" s="329"/>
    </row>
    <row r="29" spans="1:26" ht="89.25" customHeight="1" x14ac:dyDescent="0.25">
      <c r="A29" s="453"/>
      <c r="B29" s="456"/>
      <c r="C29" s="433"/>
      <c r="D29" s="436"/>
      <c r="E29" s="69">
        <v>2</v>
      </c>
      <c r="F29" s="231" t="s">
        <v>388</v>
      </c>
      <c r="G29" s="231" t="s">
        <v>389</v>
      </c>
      <c r="H29" s="231" t="s">
        <v>390</v>
      </c>
      <c r="I29" s="318" t="str">
        <f t="shared" si="0"/>
        <v>Facturación, contabilidad, cartera y los demás subprocesos,  presentan al comité de sostenibilidad contable fichas técnicas de facturas depuradas que ya no se pueden cobrar, con el fin de depurar la cartera y depurar datos contables.</v>
      </c>
      <c r="J29" s="1" t="s">
        <v>86</v>
      </c>
      <c r="K29" s="65">
        <f>+IF(J29='11 FORMULAS'!$E$4,'11 FORMULAS'!$F$4,IF(J29='11 FORMULAS'!$E$5,'11 FORMULAS'!$F$5,IF(J29='11 FORMULAS'!$E$6,'11 FORMULAS'!$F$6,"")))</f>
        <v>0.25</v>
      </c>
      <c r="L29" s="65" t="str">
        <f>+IF(OR(J29='11 FORMULAS'!$O$4,J29='11 FORMULAS'!$O$5),'11 FORMULAS'!$P$5,IF(J29='11 FORMULAS'!$O$6,'11 FORMULAS'!$P$6,""))</f>
        <v>Probabilidad</v>
      </c>
      <c r="M29" s="1" t="s">
        <v>75</v>
      </c>
      <c r="N29" s="65">
        <f>+IF(M29='11 FORMULAS'!$H$4,'11 FORMULAS'!$I$4,IF(M29='11 FORMULAS'!$H$5,'11 FORMULAS'!$I$5,""))</f>
        <v>0.15</v>
      </c>
      <c r="O29" s="4" t="s">
        <v>78</v>
      </c>
      <c r="P29" s="4" t="s">
        <v>80</v>
      </c>
      <c r="Q29" s="4" t="s">
        <v>83</v>
      </c>
      <c r="R29" s="333">
        <f t="shared" ref="R29" si="10">+IFERROR(K29+N29,"")</f>
        <v>0.4</v>
      </c>
      <c r="S29" s="333">
        <f>IF(L29='11 FORMULAS'!$P$5,S28-(S28*R29),S28)</f>
        <v>0.216</v>
      </c>
      <c r="T29" s="333">
        <f>IF(L29='11 FORMULAS'!$P$6,T28-(T28*R29),T28)</f>
        <v>0.4</v>
      </c>
      <c r="U29" s="459"/>
      <c r="V29" s="462"/>
      <c r="X29" s="328"/>
      <c r="Y29" s="329"/>
      <c r="Z29" s="329"/>
    </row>
    <row r="30" spans="1:26" ht="29.45" customHeight="1" x14ac:dyDescent="0.25">
      <c r="A30" s="453"/>
      <c r="B30" s="456"/>
      <c r="C30" s="433"/>
      <c r="D30" s="436"/>
      <c r="E30" s="69">
        <v>3</v>
      </c>
      <c r="F30" s="231"/>
      <c r="G30" s="231"/>
      <c r="H30" s="231"/>
      <c r="I30" s="318" t="str">
        <f t="shared" si="0"/>
        <v xml:space="preserve">  </v>
      </c>
      <c r="J30" s="1"/>
      <c r="K30" s="65" t="str">
        <f>+IF(J30='11 FORMULAS'!$E$4,'11 FORMULAS'!$F$4,IF(J30='11 FORMULAS'!$E$5,'11 FORMULAS'!$F$5,IF(J30='11 FORMULAS'!$E$6,'11 FORMULAS'!$F$6,"")))</f>
        <v/>
      </c>
      <c r="L30" s="65" t="str">
        <f>+IF(OR(J30='11 FORMULAS'!$O$4,J30='11 FORMULAS'!$O$5),'11 FORMULAS'!$P$5,IF(J30='11 FORMULAS'!$O$6,'11 FORMULAS'!$P$6,""))</f>
        <v/>
      </c>
      <c r="M30" s="1"/>
      <c r="N30" s="65" t="str">
        <f>+IF(M30='11 FORMULAS'!$H$4,'11 FORMULAS'!$I$4,IF(M30='11 FORMULAS'!$H$5,'11 FORMULAS'!$I$5,""))</f>
        <v/>
      </c>
      <c r="O30" s="4"/>
      <c r="P30" s="4"/>
      <c r="Q30" s="4"/>
      <c r="R30" s="333" t="str">
        <f>+IFERROR(K30+N30,"")</f>
        <v/>
      </c>
      <c r="S30" s="333">
        <f>IF(L30='11 FORMULAS'!$P$5,S29-(S29*R30),S29)</f>
        <v>0.216</v>
      </c>
      <c r="T30" s="333">
        <f>IF(L30='11 FORMULAS'!$P$6,T29-(T29*R30),T29)</f>
        <v>0.4</v>
      </c>
      <c r="U30" s="459"/>
      <c r="V30" s="462"/>
      <c r="X30" s="328"/>
      <c r="Y30" s="329"/>
      <c r="Z30" s="329"/>
    </row>
    <row r="31" spans="1:26" ht="29.45" customHeight="1" thickBot="1" x14ac:dyDescent="0.3">
      <c r="A31" s="454"/>
      <c r="B31" s="457"/>
      <c r="C31" s="434"/>
      <c r="D31" s="437"/>
      <c r="E31" s="70">
        <v>4</v>
      </c>
      <c r="F31" s="232"/>
      <c r="G31" s="232"/>
      <c r="H31" s="232"/>
      <c r="I31" s="319" t="str">
        <f t="shared" si="0"/>
        <v xml:space="preserve">  </v>
      </c>
      <c r="J31" s="7"/>
      <c r="K31" s="66" t="str">
        <f>+IF(J31='11 FORMULAS'!$E$4,'11 FORMULAS'!$F$4,IF(J31='11 FORMULAS'!$E$5,'11 FORMULAS'!$F$5,IF(J31='11 FORMULAS'!$E$6,'11 FORMULAS'!$F$6,"")))</f>
        <v/>
      </c>
      <c r="L31" s="66" t="str">
        <f>+IF(OR(J31='11 FORMULAS'!$O$4,J31='11 FORMULAS'!$O$5),'11 FORMULAS'!$P$5,IF(J31='11 FORMULAS'!$O$6,'11 FORMULAS'!$P$6,""))</f>
        <v/>
      </c>
      <c r="M31" s="7"/>
      <c r="N31" s="66" t="str">
        <f>+IF(M31='11 FORMULAS'!$H$4,'11 FORMULAS'!$I$4,IF(M31='11 FORMULAS'!$H$5,'11 FORMULAS'!$I$5,""))</f>
        <v/>
      </c>
      <c r="O31" s="8"/>
      <c r="P31" s="8"/>
      <c r="Q31" s="8"/>
      <c r="R31" s="334" t="str">
        <f t="shared" ref="R31" si="11">+IFERROR(K31+N31,"")</f>
        <v/>
      </c>
      <c r="S31" s="334">
        <f>IF(L31='11 FORMULAS'!$P$5,S30-(S30*R31),S30)</f>
        <v>0.216</v>
      </c>
      <c r="T31" s="334">
        <f>IF(L31='11 FORMULAS'!$P$6,T30-(T30*R31),T30)</f>
        <v>0.4</v>
      </c>
      <c r="U31" s="460"/>
      <c r="V31" s="463"/>
    </row>
    <row r="32" spans="1:26" ht="78.75" customHeight="1" x14ac:dyDescent="0.25">
      <c r="A32" s="452" t="str">
        <f>'2 CONTEXTO E IDENTIFICACIÓN'!A15</f>
        <v>M1 - R7</v>
      </c>
      <c r="B32" s="455" t="str">
        <f>+'2 CONTEXTO E IDENTIFICACIÓN'!E15</f>
        <v xml:space="preserve">Posibilidad de pérdida Económica por indisponibilidad en el costeo de los servicios ofertados por el HUDN, debido a indisponibilidad tecnologica que permite realizar calculo de costeos, ausencia  de apoyo en el área asistencial y tecnologia que no se haya prestado y se requiera contratar, </v>
      </c>
      <c r="C32" s="432">
        <f>+'3 PROBABIL E IMPACTO INHERENTE'!E15</f>
        <v>0.4</v>
      </c>
      <c r="D32" s="435">
        <f>+'3 PROBABIL E IMPACTO INHERENTE'!M15</f>
        <v>0.4</v>
      </c>
      <c r="E32" s="68">
        <v>1</v>
      </c>
      <c r="F32" s="71" t="s">
        <v>351</v>
      </c>
      <c r="G32" s="71" t="s">
        <v>352</v>
      </c>
      <c r="H32" s="71" t="s">
        <v>353</v>
      </c>
      <c r="I32" s="317" t="str">
        <f t="shared" si="0"/>
        <v>Profesional universitario de costos, realiza visita al área asistencial cada que haya demanda de solicitud de tecnologia,   con el fin de trabajar conjuntamente en los dos items basicos (mano de obra y suministros)</v>
      </c>
      <c r="J32" s="5" t="s">
        <v>86</v>
      </c>
      <c r="K32" s="64">
        <f>+IF(J32='11 FORMULAS'!$E$4,'11 FORMULAS'!$F$4,IF(J32='11 FORMULAS'!$E$5,'11 FORMULAS'!$F$5,IF(J32='11 FORMULAS'!$E$6,'11 FORMULAS'!$F$6,"")))</f>
        <v>0.25</v>
      </c>
      <c r="L32" s="64" t="str">
        <f>+IF(OR(J32='11 FORMULAS'!$O$4,J32='11 FORMULAS'!$O$5),'11 FORMULAS'!$P$5,IF(J32='11 FORMULAS'!$O$6,'11 FORMULAS'!$P$6,""))</f>
        <v>Probabilidad</v>
      </c>
      <c r="M32" s="5" t="s">
        <v>75</v>
      </c>
      <c r="N32" s="64">
        <f>+IF(M32='11 FORMULAS'!$H$4,'11 FORMULAS'!$I$4,IF(M32='11 FORMULAS'!$H$5,'11 FORMULAS'!$I$5,""))</f>
        <v>0.15</v>
      </c>
      <c r="O32" s="6" t="s">
        <v>78</v>
      </c>
      <c r="P32" s="6" t="s">
        <v>80</v>
      </c>
      <c r="Q32" s="6" t="s">
        <v>83</v>
      </c>
      <c r="R32" s="332">
        <f>+IFERROR(K32+N32,"")</f>
        <v>0.4</v>
      </c>
      <c r="S32" s="332">
        <f>IF(L32='11 FORMULAS'!$P$5,C32-(C32*R32),C32)</f>
        <v>0.24</v>
      </c>
      <c r="T32" s="332">
        <f>IF(L32='11 FORMULAS'!$P$6,D32-(D32*R32),D32)</f>
        <v>0.4</v>
      </c>
      <c r="U32" s="458">
        <f>+IF(S35="","",S35)</f>
        <v>0.14399999999999999</v>
      </c>
      <c r="V32" s="461">
        <f>+IF(T35="","",T35)</f>
        <v>0.4</v>
      </c>
      <c r="X32" s="328"/>
      <c r="Y32" s="329"/>
      <c r="Z32" s="329"/>
    </row>
    <row r="33" spans="1:26" ht="46.5" customHeight="1" x14ac:dyDescent="0.25">
      <c r="A33" s="453"/>
      <c r="B33" s="456"/>
      <c r="C33" s="433"/>
      <c r="D33" s="436"/>
      <c r="E33" s="69">
        <v>2</v>
      </c>
      <c r="F33" s="231" t="s">
        <v>351</v>
      </c>
      <c r="G33" s="231" t="s">
        <v>354</v>
      </c>
      <c r="H33" s="231" t="s">
        <v>355</v>
      </c>
      <c r="I33" s="318" t="str">
        <f t="shared" si="0"/>
        <v>Profesional universitario de costos, controla que el costo este bien generado  por medio de comparativos de referentes tarifarios.</v>
      </c>
      <c r="J33" s="1" t="s">
        <v>86</v>
      </c>
      <c r="K33" s="65">
        <f>+IF(J33='11 FORMULAS'!$E$4,'11 FORMULAS'!$F$4,IF(J33='11 FORMULAS'!$E$5,'11 FORMULAS'!$F$5,IF(J33='11 FORMULAS'!$E$6,'11 FORMULAS'!$F$6,"")))</f>
        <v>0.25</v>
      </c>
      <c r="L33" s="65" t="str">
        <f>+IF(OR(J33='11 FORMULAS'!$O$4,J33='11 FORMULAS'!$O$5),'11 FORMULAS'!$P$5,IF(J33='11 FORMULAS'!$O$6,'11 FORMULAS'!$P$6,""))</f>
        <v>Probabilidad</v>
      </c>
      <c r="M33" s="1" t="s">
        <v>75</v>
      </c>
      <c r="N33" s="65">
        <f>+IF(M33='11 FORMULAS'!$H$4,'11 FORMULAS'!$I$4,IF(M33='11 FORMULAS'!$H$5,'11 FORMULAS'!$I$5,""))</f>
        <v>0.15</v>
      </c>
      <c r="O33" s="4" t="s">
        <v>78</v>
      </c>
      <c r="P33" s="4" t="s">
        <v>80</v>
      </c>
      <c r="Q33" s="4" t="s">
        <v>83</v>
      </c>
      <c r="R33" s="333">
        <f t="shared" ref="R33" si="12">+IFERROR(K33+N33,"")</f>
        <v>0.4</v>
      </c>
      <c r="S33" s="333">
        <f>IF(L33='11 FORMULAS'!$P$5,S32-(S32*R33),S32)</f>
        <v>0.14399999999999999</v>
      </c>
      <c r="T33" s="333">
        <f>IF(L33='11 FORMULAS'!$P$6,T32-(T32*R33),T32)</f>
        <v>0.4</v>
      </c>
      <c r="U33" s="459"/>
      <c r="V33" s="462"/>
      <c r="X33" s="328"/>
      <c r="Y33" s="329"/>
      <c r="Z33" s="329"/>
    </row>
    <row r="34" spans="1:26" ht="29.45" customHeight="1" x14ac:dyDescent="0.25">
      <c r="A34" s="453"/>
      <c r="B34" s="456"/>
      <c r="C34" s="433"/>
      <c r="D34" s="436"/>
      <c r="E34" s="69">
        <v>3</v>
      </c>
      <c r="F34" s="231"/>
      <c r="G34" s="231"/>
      <c r="H34" s="231"/>
      <c r="I34" s="318" t="str">
        <f t="shared" si="0"/>
        <v xml:space="preserve">  </v>
      </c>
      <c r="J34" s="1"/>
      <c r="K34" s="65" t="str">
        <f>+IF(J34='11 FORMULAS'!$E$4,'11 FORMULAS'!$F$4,IF(J34='11 FORMULAS'!$E$5,'11 FORMULAS'!$F$5,IF(J34='11 FORMULAS'!$E$6,'11 FORMULAS'!$F$6,"")))</f>
        <v/>
      </c>
      <c r="L34" s="65" t="str">
        <f>+IF(OR(J34='11 FORMULAS'!$O$4,J34='11 FORMULAS'!$O$5),'11 FORMULAS'!$P$5,IF(J34='11 FORMULAS'!$O$6,'11 FORMULAS'!$P$6,""))</f>
        <v/>
      </c>
      <c r="M34" s="1"/>
      <c r="N34" s="65" t="str">
        <f>+IF(M34='11 FORMULAS'!$H$4,'11 FORMULAS'!$I$4,IF(M34='11 FORMULAS'!$H$5,'11 FORMULAS'!$I$5,""))</f>
        <v/>
      </c>
      <c r="O34" s="4"/>
      <c r="P34" s="4"/>
      <c r="Q34" s="4"/>
      <c r="R34" s="333" t="str">
        <f>+IFERROR(K34+N34,"")</f>
        <v/>
      </c>
      <c r="S34" s="333">
        <f>IF(L34='11 FORMULAS'!$P$5,S33-(S33*R34),S33)</f>
        <v>0.14399999999999999</v>
      </c>
      <c r="T34" s="333">
        <f>IF(L34='11 FORMULAS'!$P$6,T33-(T33*R34),T33)</f>
        <v>0.4</v>
      </c>
      <c r="U34" s="459"/>
      <c r="V34" s="462"/>
      <c r="X34" s="328"/>
      <c r="Y34" s="329"/>
      <c r="Z34" s="329"/>
    </row>
    <row r="35" spans="1:26" ht="29.45" customHeight="1" thickBot="1" x14ac:dyDescent="0.3">
      <c r="A35" s="454"/>
      <c r="B35" s="457"/>
      <c r="C35" s="434"/>
      <c r="D35" s="437"/>
      <c r="E35" s="70">
        <v>4</v>
      </c>
      <c r="F35" s="232"/>
      <c r="G35" s="232"/>
      <c r="H35" s="232"/>
      <c r="I35" s="319" t="str">
        <f t="shared" si="0"/>
        <v xml:space="preserve">  </v>
      </c>
      <c r="J35" s="7"/>
      <c r="K35" s="66" t="str">
        <f>+IF(J35='11 FORMULAS'!$E$4,'11 FORMULAS'!$F$4,IF(J35='11 FORMULAS'!$E$5,'11 FORMULAS'!$F$5,IF(J35='11 FORMULAS'!$E$6,'11 FORMULAS'!$F$6,"")))</f>
        <v/>
      </c>
      <c r="L35" s="66" t="str">
        <f>+IF(OR(J35='11 FORMULAS'!$O$4,J35='11 FORMULAS'!$O$5),'11 FORMULAS'!$P$5,IF(J35='11 FORMULAS'!$O$6,'11 FORMULAS'!$P$6,""))</f>
        <v/>
      </c>
      <c r="M35" s="7"/>
      <c r="N35" s="66" t="str">
        <f>+IF(M35='11 FORMULAS'!$H$4,'11 FORMULAS'!$I$4,IF(M35='11 FORMULAS'!$H$5,'11 FORMULAS'!$I$5,""))</f>
        <v/>
      </c>
      <c r="O35" s="8"/>
      <c r="P35" s="8"/>
      <c r="Q35" s="8"/>
      <c r="R35" s="334" t="str">
        <f t="shared" ref="R35" si="13">+IFERROR(K35+N35,"")</f>
        <v/>
      </c>
      <c r="S35" s="334">
        <f>IF(L35='11 FORMULAS'!$P$5,S34-(S34*R35),S34)</f>
        <v>0.14399999999999999</v>
      </c>
      <c r="T35" s="334">
        <f>IF(L35='11 FORMULAS'!$P$6,T34-(T34*R35),T34)</f>
        <v>0.4</v>
      </c>
      <c r="U35" s="460"/>
      <c r="V35" s="463"/>
    </row>
    <row r="36" spans="1:26" ht="119.25" customHeight="1" x14ac:dyDescent="0.25">
      <c r="A36" s="452" t="str">
        <f>'2 CONTEXTO E IDENTIFICACIÓN'!A16</f>
        <v>M1 - R8</v>
      </c>
      <c r="B36" s="455" t="str">
        <f>+'2 CONTEXTO E IDENTIFICACIÓN'!E16</f>
        <v xml:space="preserve">Posibilidad de pérdida Reputacional por debilidad en la información de los costos generada por los diferentes procesos,  debido a inconsistencia en la información que hace interfaz por registro errado y /o parametros inadecuados desde otros modulos y deficiencia en capacitación a usuarios del sistema. </v>
      </c>
      <c r="C36" s="432">
        <f>+'3 PROBABIL E IMPACTO INHERENTE'!E16</f>
        <v>0.4</v>
      </c>
      <c r="D36" s="435">
        <f>+'3 PROBABIL E IMPACTO INHERENTE'!M16</f>
        <v>0.4</v>
      </c>
      <c r="E36" s="68">
        <v>1</v>
      </c>
      <c r="F36" s="71" t="s">
        <v>356</v>
      </c>
      <c r="G36" s="71" t="s">
        <v>357</v>
      </c>
      <c r="H36" s="71" t="s">
        <v>358</v>
      </c>
      <c r="I36" s="317" t="str">
        <f t="shared" si="0"/>
        <v>Los líderes de procesos,  comparan los resultados obtenidos en valores de mano de obra, gasto general y suministros entre los módulos,  con el fin de identificar si la interfaz de la información es igual en los módulos. En caso de presentarse diferencias en afectación al módulo de costos se procede a buscar origen de las mismas con el soporte del ingeniero de finanzas mediante el documento de conciliación realizado.</v>
      </c>
      <c r="J36" s="5" t="s">
        <v>87</v>
      </c>
      <c r="K36" s="64">
        <f>+IF(J36='11 FORMULAS'!$E$4,'11 FORMULAS'!$F$4,IF(J36='11 FORMULAS'!$E$5,'11 FORMULAS'!$F$5,IF(J36='11 FORMULAS'!$E$6,'11 FORMULAS'!$F$6,"")))</f>
        <v>0.15</v>
      </c>
      <c r="L36" s="64" t="str">
        <f>+IF(OR(J36='11 FORMULAS'!$O$4,J36='11 FORMULAS'!$O$5),'11 FORMULAS'!$P$5,IF(J36='11 FORMULAS'!$O$6,'11 FORMULAS'!$P$6,""))</f>
        <v>Probabilidad</v>
      </c>
      <c r="M36" s="5" t="s">
        <v>75</v>
      </c>
      <c r="N36" s="64">
        <f>+IF(M36='11 FORMULAS'!$H$4,'11 FORMULAS'!$I$4,IF(M36='11 FORMULAS'!$H$5,'11 FORMULAS'!$I$5,""))</f>
        <v>0.15</v>
      </c>
      <c r="O36" s="6" t="s">
        <v>78</v>
      </c>
      <c r="P36" s="6" t="s">
        <v>80</v>
      </c>
      <c r="Q36" s="6" t="s">
        <v>83</v>
      </c>
      <c r="R36" s="332">
        <f>+IFERROR(K36+N36,"")</f>
        <v>0.3</v>
      </c>
      <c r="S36" s="332">
        <f>IF(L36='11 FORMULAS'!$P$5,C36-(C36*R36),C36)</f>
        <v>0.28000000000000003</v>
      </c>
      <c r="T36" s="332">
        <f>IF(L36='11 FORMULAS'!$P$6,D36-(D36*R36),D36)</f>
        <v>0.4</v>
      </c>
      <c r="U36" s="458">
        <f>+IF(S39="","",S39)</f>
        <v>0.28000000000000003</v>
      </c>
      <c r="V36" s="461">
        <f>+IF(T39="","",T39)</f>
        <v>0.4</v>
      </c>
      <c r="X36" s="328"/>
      <c r="Y36" s="329"/>
      <c r="Z36" s="329"/>
    </row>
    <row r="37" spans="1:26" ht="29.45" customHeight="1" x14ac:dyDescent="0.25">
      <c r="A37" s="453"/>
      <c r="B37" s="456"/>
      <c r="C37" s="433"/>
      <c r="D37" s="436"/>
      <c r="E37" s="69">
        <v>2</v>
      </c>
      <c r="F37" s="231"/>
      <c r="G37" s="231"/>
      <c r="H37" s="231"/>
      <c r="I37" s="318" t="str">
        <f t="shared" si="0"/>
        <v xml:space="preserve">  </v>
      </c>
      <c r="J37" s="1"/>
      <c r="K37" s="65" t="str">
        <f>+IF(J37='11 FORMULAS'!$E$4,'11 FORMULAS'!$F$4,IF(J37='11 FORMULAS'!$E$5,'11 FORMULAS'!$F$5,IF(J37='11 FORMULAS'!$E$6,'11 FORMULAS'!$F$6,"")))</f>
        <v/>
      </c>
      <c r="L37" s="65" t="str">
        <f>+IF(OR(J37='11 FORMULAS'!$O$4,J37='11 FORMULAS'!$O$5),'11 FORMULAS'!$P$5,IF(J37='11 FORMULAS'!$O$6,'11 FORMULAS'!$P$6,""))</f>
        <v/>
      </c>
      <c r="M37" s="1"/>
      <c r="N37" s="65" t="str">
        <f>+IF(M37='11 FORMULAS'!$H$4,'11 FORMULAS'!$I$4,IF(M37='11 FORMULAS'!$H$5,'11 FORMULAS'!$I$5,""))</f>
        <v/>
      </c>
      <c r="O37" s="4"/>
      <c r="P37" s="4"/>
      <c r="Q37" s="4"/>
      <c r="R37" s="333" t="str">
        <f t="shared" ref="R37" si="14">+IFERROR(K37+N37,"")</f>
        <v/>
      </c>
      <c r="S37" s="333">
        <f>IF(L37='11 FORMULAS'!$P$5,S36-(S36*R37),S36)</f>
        <v>0.28000000000000003</v>
      </c>
      <c r="T37" s="333">
        <f>IF(L37='11 FORMULAS'!$P$6,T36-(T36*R37),T36)</f>
        <v>0.4</v>
      </c>
      <c r="U37" s="459"/>
      <c r="V37" s="462"/>
      <c r="X37" s="328"/>
      <c r="Y37" s="329"/>
      <c r="Z37" s="329"/>
    </row>
    <row r="38" spans="1:26" ht="29.45" customHeight="1" x14ac:dyDescent="0.25">
      <c r="A38" s="453"/>
      <c r="B38" s="456"/>
      <c r="C38" s="433"/>
      <c r="D38" s="436"/>
      <c r="E38" s="69">
        <v>3</v>
      </c>
      <c r="F38" s="231"/>
      <c r="G38" s="231"/>
      <c r="H38" s="231"/>
      <c r="I38" s="318" t="str">
        <f t="shared" si="0"/>
        <v xml:space="preserve">  </v>
      </c>
      <c r="J38" s="1"/>
      <c r="K38" s="65" t="str">
        <f>+IF(J38='11 FORMULAS'!$E$4,'11 FORMULAS'!$F$4,IF(J38='11 FORMULAS'!$E$5,'11 FORMULAS'!$F$5,IF(J38='11 FORMULAS'!$E$6,'11 FORMULAS'!$F$6,"")))</f>
        <v/>
      </c>
      <c r="L38" s="65" t="str">
        <f>+IF(OR(J38='11 FORMULAS'!$O$4,J38='11 FORMULAS'!$O$5),'11 FORMULAS'!$P$5,IF(J38='11 FORMULAS'!$O$6,'11 FORMULAS'!$P$6,""))</f>
        <v/>
      </c>
      <c r="M38" s="1"/>
      <c r="N38" s="65" t="str">
        <f>+IF(M38='11 FORMULAS'!$H$4,'11 FORMULAS'!$I$4,IF(M38='11 FORMULAS'!$H$5,'11 FORMULAS'!$I$5,""))</f>
        <v/>
      </c>
      <c r="O38" s="4"/>
      <c r="P38" s="4"/>
      <c r="Q38" s="4"/>
      <c r="R38" s="333" t="str">
        <f>+IFERROR(K38+N38,"")</f>
        <v/>
      </c>
      <c r="S38" s="333">
        <f>IF(L38='11 FORMULAS'!$P$5,S37-(S37*R38),S37)</f>
        <v>0.28000000000000003</v>
      </c>
      <c r="T38" s="333">
        <f>IF(L38='11 FORMULAS'!$P$6,T37-(T37*R38),T37)</f>
        <v>0.4</v>
      </c>
      <c r="U38" s="459"/>
      <c r="V38" s="462"/>
      <c r="X38" s="328"/>
      <c r="Y38" s="329"/>
      <c r="Z38" s="329"/>
    </row>
    <row r="39" spans="1:26" ht="29.45" customHeight="1" thickBot="1" x14ac:dyDescent="0.3">
      <c r="A39" s="454"/>
      <c r="B39" s="457"/>
      <c r="C39" s="434"/>
      <c r="D39" s="437"/>
      <c r="E39" s="70">
        <v>4</v>
      </c>
      <c r="F39" s="232"/>
      <c r="G39" s="232"/>
      <c r="H39" s="232"/>
      <c r="I39" s="319" t="str">
        <f t="shared" si="0"/>
        <v xml:space="preserve">  </v>
      </c>
      <c r="J39" s="7"/>
      <c r="K39" s="66" t="str">
        <f>+IF(J39='11 FORMULAS'!$E$4,'11 FORMULAS'!$F$4,IF(J39='11 FORMULAS'!$E$5,'11 FORMULAS'!$F$5,IF(J39='11 FORMULAS'!$E$6,'11 FORMULAS'!$F$6,"")))</f>
        <v/>
      </c>
      <c r="L39" s="66" t="str">
        <f>+IF(OR(J39='11 FORMULAS'!$O$4,J39='11 FORMULAS'!$O$5),'11 FORMULAS'!$P$5,IF(J39='11 FORMULAS'!$O$6,'11 FORMULAS'!$P$6,""))</f>
        <v/>
      </c>
      <c r="M39" s="7"/>
      <c r="N39" s="66" t="str">
        <f>+IF(M39='11 FORMULAS'!$H$4,'11 FORMULAS'!$I$4,IF(M39='11 FORMULAS'!$H$5,'11 FORMULAS'!$I$5,""))</f>
        <v/>
      </c>
      <c r="O39" s="8"/>
      <c r="P39" s="8"/>
      <c r="Q39" s="8"/>
      <c r="R39" s="334" t="str">
        <f t="shared" ref="R39" si="15">+IFERROR(K39+N39,"")</f>
        <v/>
      </c>
      <c r="S39" s="334">
        <f>IF(L39='11 FORMULAS'!$P$5,S38-(S38*R39),S38)</f>
        <v>0.28000000000000003</v>
      </c>
      <c r="T39" s="334">
        <f>IF(L39='11 FORMULAS'!$P$6,T38-(T38*R39),T38)</f>
        <v>0.4</v>
      </c>
      <c r="U39" s="460"/>
      <c r="V39" s="463"/>
    </row>
    <row r="40" spans="1:26" ht="131.25" customHeight="1" x14ac:dyDescent="0.25">
      <c r="A40" s="452" t="str">
        <f>'2 CONTEXTO E IDENTIFICACIÓN'!A17</f>
        <v>M1 - R9</v>
      </c>
      <c r="B40" s="455" t="str">
        <f>+'2 CONTEXTO E IDENTIFICACIÓN'!E17</f>
        <v xml:space="preserve">Posibilidad de pérdida Económica y Reputacional por bajo nivel de liquidez,  debido a la demora en pagos de EPS, bajo recaudo de cartera y alto índice de cuentas por pagar </v>
      </c>
      <c r="C40" s="432">
        <f>+'3 PROBABIL E IMPACTO INHERENTE'!E17</f>
        <v>0.4</v>
      </c>
      <c r="D40" s="435">
        <f>+'3 PROBABIL E IMPACTO INHERENTE'!M17</f>
        <v>0.4</v>
      </c>
      <c r="E40" s="68">
        <v>1</v>
      </c>
      <c r="F40" s="71" t="s">
        <v>391</v>
      </c>
      <c r="G40" s="71" t="s">
        <v>392</v>
      </c>
      <c r="H40" s="71" t="s">
        <v>393</v>
      </c>
      <c r="I40" s="317" t="str">
        <f t="shared" ref="I40:I71" si="16">+CONCATENATE(F40," ",G40," ",H40)</f>
        <v xml:space="preserve">Profesional Universitario de Tesorería, revisa flujo efectivo, boletín de tesorería, conciliación de recaudo y listado de proveedores de tesorería, con el fin de analizar el flujo y obligaciones que se van a respaldar, permitiendo la tomar de decisiones financieras.     </v>
      </c>
      <c r="J40" s="5" t="s">
        <v>86</v>
      </c>
      <c r="K40" s="64">
        <f>+IF(J40='11 FORMULAS'!$E$4,'11 FORMULAS'!$F$4,IF(J40='11 FORMULAS'!$E$5,'11 FORMULAS'!$F$5,IF(J40='11 FORMULAS'!$E$6,'11 FORMULAS'!$F$6,"")))</f>
        <v>0.25</v>
      </c>
      <c r="L40" s="64" t="str">
        <f>+IF(OR(J40='11 FORMULAS'!$O$4,J40='11 FORMULAS'!$O$5),'11 FORMULAS'!$P$5,IF(J40='11 FORMULAS'!$O$6,'11 FORMULAS'!$P$6,""))</f>
        <v>Probabilidad</v>
      </c>
      <c r="M40" s="5" t="s">
        <v>75</v>
      </c>
      <c r="N40" s="64">
        <f>+IF(M40='11 FORMULAS'!$H$4,'11 FORMULAS'!$I$4,IF(M40='11 FORMULAS'!$H$5,'11 FORMULAS'!$I$5,""))</f>
        <v>0.15</v>
      </c>
      <c r="O40" s="6" t="s">
        <v>78</v>
      </c>
      <c r="P40" s="6" t="s">
        <v>80</v>
      </c>
      <c r="Q40" s="6" t="s">
        <v>83</v>
      </c>
      <c r="R40" s="332">
        <f>+IFERROR(K40+N40,"")</f>
        <v>0.4</v>
      </c>
      <c r="S40" s="332">
        <f>IF(L40='11 FORMULAS'!$P$5,C40-(C40*R40),C40)</f>
        <v>0.24</v>
      </c>
      <c r="T40" s="332">
        <f>IF(L40='11 FORMULAS'!$P$6,D40-(D40*R40),D40)</f>
        <v>0.4</v>
      </c>
      <c r="U40" s="458">
        <f>+IF(S43="","",S43)</f>
        <v>0.24</v>
      </c>
      <c r="V40" s="461">
        <f>+IF(T43="","",T43)</f>
        <v>0.4</v>
      </c>
      <c r="X40" s="328"/>
      <c r="Y40" s="329"/>
      <c r="Z40" s="329"/>
    </row>
    <row r="41" spans="1:26" ht="29.45" customHeight="1" x14ac:dyDescent="0.25">
      <c r="A41" s="453"/>
      <c r="B41" s="456"/>
      <c r="C41" s="433"/>
      <c r="D41" s="436"/>
      <c r="E41" s="69">
        <v>2</v>
      </c>
      <c r="F41" s="231"/>
      <c r="G41" s="231"/>
      <c r="H41" s="231"/>
      <c r="I41" s="318" t="str">
        <f t="shared" si="16"/>
        <v xml:space="preserve">  </v>
      </c>
      <c r="J41" s="1"/>
      <c r="K41" s="65" t="str">
        <f>+IF(J41='11 FORMULAS'!$E$4,'11 FORMULAS'!$F$4,IF(J41='11 FORMULAS'!$E$5,'11 FORMULAS'!$F$5,IF(J41='11 FORMULAS'!$E$6,'11 FORMULAS'!$F$6,"")))</f>
        <v/>
      </c>
      <c r="L41" s="65" t="str">
        <f>+IF(OR(J41='11 FORMULAS'!$O$4,J41='11 FORMULAS'!$O$5),'11 FORMULAS'!$P$5,IF(J41='11 FORMULAS'!$O$6,'11 FORMULAS'!$P$6,""))</f>
        <v/>
      </c>
      <c r="M41" s="1"/>
      <c r="N41" s="65" t="str">
        <f>+IF(M41='11 FORMULAS'!$H$4,'11 FORMULAS'!$I$4,IF(M41='11 FORMULAS'!$H$5,'11 FORMULAS'!$I$5,""))</f>
        <v/>
      </c>
      <c r="O41" s="4"/>
      <c r="P41" s="4"/>
      <c r="Q41" s="4"/>
      <c r="R41" s="333" t="str">
        <f t="shared" ref="R41" si="17">+IFERROR(K41+N41,"")</f>
        <v/>
      </c>
      <c r="S41" s="333">
        <f>IF(L41='11 FORMULAS'!$P$5,S40-(S40*R41),S40)</f>
        <v>0.24</v>
      </c>
      <c r="T41" s="333">
        <f>IF(L41='11 FORMULAS'!$P$6,T40-(T40*R41),T40)</f>
        <v>0.4</v>
      </c>
      <c r="U41" s="459"/>
      <c r="V41" s="462"/>
      <c r="X41" s="328"/>
      <c r="Y41" s="329"/>
      <c r="Z41" s="329"/>
    </row>
    <row r="42" spans="1:26" ht="29.45" customHeight="1" x14ac:dyDescent="0.25">
      <c r="A42" s="453"/>
      <c r="B42" s="456"/>
      <c r="C42" s="433"/>
      <c r="D42" s="436"/>
      <c r="E42" s="69">
        <v>3</v>
      </c>
      <c r="F42" s="231"/>
      <c r="G42" s="231"/>
      <c r="H42" s="231"/>
      <c r="I42" s="318" t="str">
        <f t="shared" si="16"/>
        <v xml:space="preserve">  </v>
      </c>
      <c r="J42" s="1"/>
      <c r="K42" s="65" t="str">
        <f>+IF(J42='11 FORMULAS'!$E$4,'11 FORMULAS'!$F$4,IF(J42='11 FORMULAS'!$E$5,'11 FORMULAS'!$F$5,IF(J42='11 FORMULAS'!$E$6,'11 FORMULAS'!$F$6,"")))</f>
        <v/>
      </c>
      <c r="L42" s="65" t="str">
        <f>+IF(OR(J42='11 FORMULAS'!$O$4,J42='11 FORMULAS'!$O$5),'11 FORMULAS'!$P$5,IF(J42='11 FORMULAS'!$O$6,'11 FORMULAS'!$P$6,""))</f>
        <v/>
      </c>
      <c r="M42" s="1"/>
      <c r="N42" s="65" t="str">
        <f>+IF(M42='11 FORMULAS'!$H$4,'11 FORMULAS'!$I$4,IF(M42='11 FORMULAS'!$H$5,'11 FORMULAS'!$I$5,""))</f>
        <v/>
      </c>
      <c r="O42" s="4"/>
      <c r="P42" s="4"/>
      <c r="Q42" s="4"/>
      <c r="R42" s="333" t="str">
        <f>+IFERROR(K42+N42,"")</f>
        <v/>
      </c>
      <c r="S42" s="333">
        <f>IF(L42='11 FORMULAS'!$P$5,S41-(S41*R42),S41)</f>
        <v>0.24</v>
      </c>
      <c r="T42" s="333">
        <f>IF(L42='11 FORMULAS'!$P$6,T41-(T41*R42),T41)</f>
        <v>0.4</v>
      </c>
      <c r="U42" s="459"/>
      <c r="V42" s="462"/>
      <c r="X42" s="328"/>
      <c r="Y42" s="329"/>
      <c r="Z42" s="329"/>
    </row>
    <row r="43" spans="1:26" ht="29.45" customHeight="1" thickBot="1" x14ac:dyDescent="0.3">
      <c r="A43" s="454"/>
      <c r="B43" s="457"/>
      <c r="C43" s="434"/>
      <c r="D43" s="437"/>
      <c r="E43" s="70">
        <v>4</v>
      </c>
      <c r="F43" s="232"/>
      <c r="G43" s="232"/>
      <c r="H43" s="232"/>
      <c r="I43" s="319" t="str">
        <f t="shared" si="16"/>
        <v xml:space="preserve">  </v>
      </c>
      <c r="J43" s="7"/>
      <c r="K43" s="66" t="str">
        <f>+IF(J43='11 FORMULAS'!$E$4,'11 FORMULAS'!$F$4,IF(J43='11 FORMULAS'!$E$5,'11 FORMULAS'!$F$5,IF(J43='11 FORMULAS'!$E$6,'11 FORMULAS'!$F$6,"")))</f>
        <v/>
      </c>
      <c r="L43" s="66" t="str">
        <f>+IF(OR(J43='11 FORMULAS'!$O$4,J43='11 FORMULAS'!$O$5),'11 FORMULAS'!$P$5,IF(J43='11 FORMULAS'!$O$6,'11 FORMULAS'!$P$6,""))</f>
        <v/>
      </c>
      <c r="M43" s="7"/>
      <c r="N43" s="66" t="str">
        <f>+IF(M43='11 FORMULAS'!$H$4,'11 FORMULAS'!$I$4,IF(M43='11 FORMULAS'!$H$5,'11 FORMULAS'!$I$5,""))</f>
        <v/>
      </c>
      <c r="O43" s="8"/>
      <c r="P43" s="8"/>
      <c r="Q43" s="8"/>
      <c r="R43" s="334" t="str">
        <f t="shared" ref="R43" si="18">+IFERROR(K43+N43,"")</f>
        <v/>
      </c>
      <c r="S43" s="334">
        <f>IF(L43='11 FORMULAS'!$P$5,S42-(S42*R43),S42)</f>
        <v>0.24</v>
      </c>
      <c r="T43" s="334">
        <f>IF(L43='11 FORMULAS'!$P$6,T42-(T42*R43),T42)</f>
        <v>0.4</v>
      </c>
      <c r="U43" s="460"/>
      <c r="V43" s="463"/>
    </row>
    <row r="44" spans="1:26" ht="98.25" customHeight="1" x14ac:dyDescent="0.25">
      <c r="A44" s="452" t="str">
        <f>'2 CONTEXTO E IDENTIFICACIÓN'!A18</f>
        <v>M1 - R10</v>
      </c>
      <c r="B44" s="455" t="str">
        <f>+'2 CONTEXTO E IDENTIFICACIÓN'!E18</f>
        <v>Posibilidad de pérdida Económica y Reputacional por inconsistencias en arqueo, debido a errores humanos, fallas en el sistema y jineteo.</v>
      </c>
      <c r="C44" s="432">
        <f>+'3 PROBABIL E IMPACTO INHERENTE'!E18</f>
        <v>0.6</v>
      </c>
      <c r="D44" s="435">
        <f>+'3 PROBABIL E IMPACTO INHERENTE'!M18</f>
        <v>0.4</v>
      </c>
      <c r="E44" s="68">
        <v>1</v>
      </c>
      <c r="F44" s="71" t="s">
        <v>359</v>
      </c>
      <c r="G44" s="71" t="s">
        <v>360</v>
      </c>
      <c r="H44" s="71" t="s">
        <v>361</v>
      </c>
      <c r="I44" s="317" t="str">
        <f t="shared" si="16"/>
        <v>Tesorero general,  realiza el arqueo diario a caja general, arqueo periódico a fondos fijos, auditoría de CIG y arqueo de contabilidad,   el cual se realiza diariamente con el fin de recolectar el dinero para alistar las consignaciones en el banco a través del listado de dinámica gerencial. Lo anterior permite la toma de decisiones financieras acertadas.</v>
      </c>
      <c r="J44" s="5" t="s">
        <v>86</v>
      </c>
      <c r="K44" s="64">
        <f>+IF(J44='11 FORMULAS'!$E$4,'11 FORMULAS'!$F$4,IF(J44='11 FORMULAS'!$E$5,'11 FORMULAS'!$F$5,IF(J44='11 FORMULAS'!$E$6,'11 FORMULAS'!$F$6,"")))</f>
        <v>0.25</v>
      </c>
      <c r="L44" s="64" t="str">
        <f>+IF(OR(J44='11 FORMULAS'!$O$4,J44='11 FORMULAS'!$O$5),'11 FORMULAS'!$P$5,IF(J44='11 FORMULAS'!$O$6,'11 FORMULAS'!$P$6,""))</f>
        <v>Probabilidad</v>
      </c>
      <c r="M44" s="5" t="s">
        <v>75</v>
      </c>
      <c r="N44" s="64">
        <f>+IF(M44='11 FORMULAS'!$H$4,'11 FORMULAS'!$I$4,IF(M44='11 FORMULAS'!$H$5,'11 FORMULAS'!$I$5,""))</f>
        <v>0.15</v>
      </c>
      <c r="O44" s="6" t="s">
        <v>78</v>
      </c>
      <c r="P44" s="6" t="s">
        <v>80</v>
      </c>
      <c r="Q44" s="6" t="s">
        <v>83</v>
      </c>
      <c r="R44" s="332">
        <f>+IFERROR(K44+N44,"")</f>
        <v>0.4</v>
      </c>
      <c r="S44" s="332">
        <f>IF(L44='11 FORMULAS'!$P$5,C44-(C44*R44),C44)</f>
        <v>0.36</v>
      </c>
      <c r="T44" s="332">
        <f>IF(L44='11 FORMULAS'!$P$6,D44-(D44*R44),D44)</f>
        <v>0.4</v>
      </c>
      <c r="U44" s="458">
        <f>+IF(S47="","",S47)</f>
        <v>0.36</v>
      </c>
      <c r="V44" s="461">
        <f>+IF(T47="","",T47)</f>
        <v>0.4</v>
      </c>
      <c r="X44" s="328"/>
      <c r="Y44" s="329"/>
      <c r="Z44" s="329"/>
    </row>
    <row r="45" spans="1:26" ht="29.45" customHeight="1" x14ac:dyDescent="0.25">
      <c r="A45" s="453"/>
      <c r="B45" s="456"/>
      <c r="C45" s="433"/>
      <c r="D45" s="436"/>
      <c r="E45" s="69">
        <v>2</v>
      </c>
      <c r="F45" s="231"/>
      <c r="G45" s="231"/>
      <c r="H45" s="231"/>
      <c r="I45" s="318" t="str">
        <f t="shared" si="16"/>
        <v xml:space="preserve">  </v>
      </c>
      <c r="J45" s="1"/>
      <c r="K45" s="65" t="str">
        <f>+IF(J45='11 FORMULAS'!$E$4,'11 FORMULAS'!$F$4,IF(J45='11 FORMULAS'!$E$5,'11 FORMULAS'!$F$5,IF(J45='11 FORMULAS'!$E$6,'11 FORMULAS'!$F$6,"")))</f>
        <v/>
      </c>
      <c r="L45" s="65" t="str">
        <f>+IF(OR(J45='11 FORMULAS'!$O$4,J45='11 FORMULAS'!$O$5),'11 FORMULAS'!$P$5,IF(J45='11 FORMULAS'!$O$6,'11 FORMULAS'!$P$6,""))</f>
        <v/>
      </c>
      <c r="M45" s="1"/>
      <c r="N45" s="65" t="str">
        <f>+IF(M45='11 FORMULAS'!$H$4,'11 FORMULAS'!$I$4,IF(M45='11 FORMULAS'!$H$5,'11 FORMULAS'!$I$5,""))</f>
        <v/>
      </c>
      <c r="O45" s="4"/>
      <c r="P45" s="4"/>
      <c r="Q45" s="4"/>
      <c r="R45" s="333" t="str">
        <f t="shared" ref="R45" si="19">+IFERROR(K45+N45,"")</f>
        <v/>
      </c>
      <c r="S45" s="333">
        <f>IF(L45='11 FORMULAS'!$P$5,S44-(S44*R45),S44)</f>
        <v>0.36</v>
      </c>
      <c r="T45" s="333">
        <f>IF(L45='11 FORMULAS'!$P$6,T44-(T44*R45),T44)</f>
        <v>0.4</v>
      </c>
      <c r="U45" s="459"/>
      <c r="V45" s="462"/>
      <c r="X45" s="328"/>
      <c r="Y45" s="329"/>
      <c r="Z45" s="329"/>
    </row>
    <row r="46" spans="1:26" ht="29.45" customHeight="1" x14ac:dyDescent="0.25">
      <c r="A46" s="453"/>
      <c r="B46" s="456"/>
      <c r="C46" s="433"/>
      <c r="D46" s="436"/>
      <c r="E46" s="69">
        <v>3</v>
      </c>
      <c r="F46" s="231"/>
      <c r="G46" s="231"/>
      <c r="H46" s="231"/>
      <c r="I46" s="318" t="str">
        <f t="shared" si="16"/>
        <v xml:space="preserve">  </v>
      </c>
      <c r="J46" s="1"/>
      <c r="K46" s="65" t="str">
        <f>+IF(J46='11 FORMULAS'!$E$4,'11 FORMULAS'!$F$4,IF(J46='11 FORMULAS'!$E$5,'11 FORMULAS'!$F$5,IF(J46='11 FORMULAS'!$E$6,'11 FORMULAS'!$F$6,"")))</f>
        <v/>
      </c>
      <c r="L46" s="65" t="str">
        <f>+IF(OR(J46='11 FORMULAS'!$O$4,J46='11 FORMULAS'!$O$5),'11 FORMULAS'!$P$5,IF(J46='11 FORMULAS'!$O$6,'11 FORMULAS'!$P$6,""))</f>
        <v/>
      </c>
      <c r="M46" s="1"/>
      <c r="N46" s="65" t="str">
        <f>+IF(M46='11 FORMULAS'!$H$4,'11 FORMULAS'!$I$4,IF(M46='11 FORMULAS'!$H$5,'11 FORMULAS'!$I$5,""))</f>
        <v/>
      </c>
      <c r="O46" s="4"/>
      <c r="P46" s="4"/>
      <c r="Q46" s="4"/>
      <c r="R46" s="333" t="str">
        <f>+IFERROR(K46+N46,"")</f>
        <v/>
      </c>
      <c r="S46" s="333">
        <f>IF(L46='11 FORMULAS'!$P$5,S45-(S45*R46),S45)</f>
        <v>0.36</v>
      </c>
      <c r="T46" s="333">
        <f>IF(L46='11 FORMULAS'!$P$6,T45-(T45*R46),T45)</f>
        <v>0.4</v>
      </c>
      <c r="U46" s="459"/>
      <c r="V46" s="462"/>
      <c r="X46" s="328"/>
      <c r="Y46" s="329"/>
      <c r="Z46" s="329"/>
    </row>
    <row r="47" spans="1:26" ht="29.45" customHeight="1" thickBot="1" x14ac:dyDescent="0.3">
      <c r="A47" s="454"/>
      <c r="B47" s="457"/>
      <c r="C47" s="434"/>
      <c r="D47" s="437"/>
      <c r="E47" s="70">
        <v>4</v>
      </c>
      <c r="F47" s="232"/>
      <c r="G47" s="232"/>
      <c r="H47" s="232"/>
      <c r="I47" s="319" t="str">
        <f t="shared" si="16"/>
        <v xml:space="preserve">  </v>
      </c>
      <c r="J47" s="7"/>
      <c r="K47" s="66" t="str">
        <f>+IF(J47='11 FORMULAS'!$E$4,'11 FORMULAS'!$F$4,IF(J47='11 FORMULAS'!$E$5,'11 FORMULAS'!$F$5,IF(J47='11 FORMULAS'!$E$6,'11 FORMULAS'!$F$6,"")))</f>
        <v/>
      </c>
      <c r="L47" s="66" t="str">
        <f>+IF(OR(J47='11 FORMULAS'!$O$4,J47='11 FORMULAS'!$O$5),'11 FORMULAS'!$P$5,IF(J47='11 FORMULAS'!$O$6,'11 FORMULAS'!$P$6,""))</f>
        <v/>
      </c>
      <c r="M47" s="7"/>
      <c r="N47" s="66" t="str">
        <f>+IF(M47='11 FORMULAS'!$H$4,'11 FORMULAS'!$I$4,IF(M47='11 FORMULAS'!$H$5,'11 FORMULAS'!$I$5,""))</f>
        <v/>
      </c>
      <c r="O47" s="8"/>
      <c r="P47" s="8"/>
      <c r="Q47" s="8"/>
      <c r="R47" s="334" t="str">
        <f t="shared" ref="R47" si="20">+IFERROR(K47+N47,"")</f>
        <v/>
      </c>
      <c r="S47" s="334">
        <f>IF(L47='11 FORMULAS'!$P$5,S46-(S46*R47),S46)</f>
        <v>0.36</v>
      </c>
      <c r="T47" s="334">
        <f>IF(L47='11 FORMULAS'!$P$6,T46-(T46*R47),T46)</f>
        <v>0.4</v>
      </c>
      <c r="U47" s="460"/>
      <c r="V47" s="463"/>
    </row>
    <row r="48" spans="1:26" ht="125.25" customHeight="1" x14ac:dyDescent="0.25">
      <c r="A48" s="452" t="str">
        <f>'2 CONTEXTO E IDENTIFICACIÓN'!A19</f>
        <v>M2 - R1</v>
      </c>
      <c r="B48" s="455" t="str">
        <f>+'2 CONTEXTO E IDENTIFICACIÓN'!E19</f>
        <v>Posibilidad de pérdida Económica y Reputacional por introducción de recursos de narcotráfico y terrorismo en la organización,  debido a fallas en el proceso SARLAFT.</v>
      </c>
      <c r="C48" s="432">
        <f>+'3 PROBABIL E IMPACTO INHERENTE'!E19</f>
        <v>0.6</v>
      </c>
      <c r="D48" s="435">
        <f>+'3 PROBABIL E IMPACTO INHERENTE'!M19</f>
        <v>0.6</v>
      </c>
      <c r="E48" s="68">
        <v>1</v>
      </c>
      <c r="F48" s="71" t="s">
        <v>366</v>
      </c>
      <c r="G48" s="71" t="s">
        <v>367</v>
      </c>
      <c r="H48" s="71" t="s">
        <v>368</v>
      </c>
      <c r="I48" s="317" t="str">
        <f t="shared" si="16"/>
        <v>Responsable del área de tesorería en conjunto con el asesor de la Oficina de Planeación generan acta 14112019 de reportes para SARLAFT, los 5 primeros días de cada mes tesorería envía al asesor de la Oficina de Planeación el formulario único de conocimiento SARLAFT (FRTES-011) de los pagos en efectivo por montos superiores a 5 millones por usuario,  en caso de no enviar dichos reportes acarrearía investigación para el responsable del proceso.</v>
      </c>
      <c r="J48" s="5" t="s">
        <v>86</v>
      </c>
      <c r="K48" s="64">
        <f>+IF(J48='11 FORMULAS'!$E$4,'11 FORMULAS'!$F$4,IF(J48='11 FORMULAS'!$E$5,'11 FORMULAS'!$F$5,IF(J48='11 FORMULAS'!$E$6,'11 FORMULAS'!$F$6,"")))</f>
        <v>0.25</v>
      </c>
      <c r="L48" s="64" t="str">
        <f>+IF(OR(J48='11 FORMULAS'!$O$4,J48='11 FORMULAS'!$O$5),'11 FORMULAS'!$P$5,IF(J48='11 FORMULAS'!$O$6,'11 FORMULAS'!$P$6,""))</f>
        <v>Probabilidad</v>
      </c>
      <c r="M48" s="5" t="s">
        <v>75</v>
      </c>
      <c r="N48" s="64">
        <f>+IF(M48='11 FORMULAS'!$H$4,'11 FORMULAS'!$I$4,IF(M48='11 FORMULAS'!$H$5,'11 FORMULAS'!$I$5,""))</f>
        <v>0.15</v>
      </c>
      <c r="O48" s="6" t="s">
        <v>78</v>
      </c>
      <c r="P48" s="6" t="s">
        <v>80</v>
      </c>
      <c r="Q48" s="6" t="s">
        <v>83</v>
      </c>
      <c r="R48" s="332">
        <f>+IFERROR(K48+N48,"")</f>
        <v>0.4</v>
      </c>
      <c r="S48" s="332">
        <f>IF(L48='11 FORMULAS'!$P$5,C48-(C48*R48),C48)</f>
        <v>0.36</v>
      </c>
      <c r="T48" s="332">
        <f>IF(L48='11 FORMULAS'!$P$6,D48-(D48*R48),D48)</f>
        <v>0.6</v>
      </c>
      <c r="U48" s="458">
        <f>+IF(S51="","",S51)</f>
        <v>0.36</v>
      </c>
      <c r="V48" s="461">
        <f>+IF(T51="","",T51)</f>
        <v>0.6</v>
      </c>
      <c r="X48" s="328"/>
      <c r="Y48" s="329"/>
      <c r="Z48" s="329"/>
    </row>
    <row r="49" spans="1:26" ht="29.45" customHeight="1" x14ac:dyDescent="0.25">
      <c r="A49" s="453"/>
      <c r="B49" s="456"/>
      <c r="C49" s="433"/>
      <c r="D49" s="436"/>
      <c r="E49" s="69">
        <v>2</v>
      </c>
      <c r="F49" s="231"/>
      <c r="G49" s="231"/>
      <c r="H49" s="231"/>
      <c r="I49" s="318" t="str">
        <f t="shared" si="16"/>
        <v xml:space="preserve">  </v>
      </c>
      <c r="J49" s="1"/>
      <c r="K49" s="65" t="str">
        <f>+IF(J49='11 FORMULAS'!$E$4,'11 FORMULAS'!$F$4,IF(J49='11 FORMULAS'!$E$5,'11 FORMULAS'!$F$5,IF(J49='11 FORMULAS'!$E$6,'11 FORMULAS'!$F$6,"")))</f>
        <v/>
      </c>
      <c r="L49" s="65" t="str">
        <f>+IF(OR(J49='11 FORMULAS'!$O$4,J49='11 FORMULAS'!$O$5),'11 FORMULAS'!$P$5,IF(J49='11 FORMULAS'!$O$6,'11 FORMULAS'!$P$6,""))</f>
        <v/>
      </c>
      <c r="M49" s="1"/>
      <c r="N49" s="65" t="str">
        <f>+IF(M49='11 FORMULAS'!$H$4,'11 FORMULAS'!$I$4,IF(M49='11 FORMULAS'!$H$5,'11 FORMULAS'!$I$5,""))</f>
        <v/>
      </c>
      <c r="O49" s="4"/>
      <c r="P49" s="4"/>
      <c r="Q49" s="4"/>
      <c r="R49" s="333" t="str">
        <f t="shared" ref="R49" si="21">+IFERROR(K49+N49,"")</f>
        <v/>
      </c>
      <c r="S49" s="333">
        <f>IF(L49='11 FORMULAS'!$P$5,S48-(S48*R49),S48)</f>
        <v>0.36</v>
      </c>
      <c r="T49" s="333">
        <f>IF(L49='11 FORMULAS'!$P$6,T48-(T48*R49),T48)</f>
        <v>0.6</v>
      </c>
      <c r="U49" s="459"/>
      <c r="V49" s="462"/>
      <c r="X49" s="328"/>
      <c r="Y49" s="329"/>
      <c r="Z49" s="329"/>
    </row>
    <row r="50" spans="1:26" ht="29.45" customHeight="1" x14ac:dyDescent="0.25">
      <c r="A50" s="453"/>
      <c r="B50" s="456"/>
      <c r="C50" s="433"/>
      <c r="D50" s="436"/>
      <c r="E50" s="69">
        <v>3</v>
      </c>
      <c r="F50" s="231"/>
      <c r="G50" s="231"/>
      <c r="H50" s="231"/>
      <c r="I50" s="318" t="str">
        <f t="shared" si="16"/>
        <v xml:space="preserve">  </v>
      </c>
      <c r="J50" s="1"/>
      <c r="K50" s="65" t="str">
        <f>+IF(J50='11 FORMULAS'!$E$4,'11 FORMULAS'!$F$4,IF(J50='11 FORMULAS'!$E$5,'11 FORMULAS'!$F$5,IF(J50='11 FORMULAS'!$E$6,'11 FORMULAS'!$F$6,"")))</f>
        <v/>
      </c>
      <c r="L50" s="65" t="str">
        <f>+IF(OR(J50='11 FORMULAS'!$O$4,J50='11 FORMULAS'!$O$5),'11 FORMULAS'!$P$5,IF(J50='11 FORMULAS'!$O$6,'11 FORMULAS'!$P$6,""))</f>
        <v/>
      </c>
      <c r="M50" s="1"/>
      <c r="N50" s="65" t="str">
        <f>+IF(M50='11 FORMULAS'!$H$4,'11 FORMULAS'!$I$4,IF(M50='11 FORMULAS'!$H$5,'11 FORMULAS'!$I$5,""))</f>
        <v/>
      </c>
      <c r="O50" s="4"/>
      <c r="P50" s="4"/>
      <c r="Q50" s="4"/>
      <c r="R50" s="333" t="str">
        <f>+IFERROR(K50+N50,"")</f>
        <v/>
      </c>
      <c r="S50" s="333">
        <f>IF(L50='11 FORMULAS'!$P$5,S49-(S49*R50),S49)</f>
        <v>0.36</v>
      </c>
      <c r="T50" s="333">
        <f>IF(L50='11 FORMULAS'!$P$6,T49-(T49*R50),T49)</f>
        <v>0.6</v>
      </c>
      <c r="U50" s="459"/>
      <c r="V50" s="462"/>
      <c r="X50" s="328"/>
      <c r="Y50" s="329"/>
      <c r="Z50" s="329"/>
    </row>
    <row r="51" spans="1:26" ht="29.45" customHeight="1" thickBot="1" x14ac:dyDescent="0.3">
      <c r="A51" s="454"/>
      <c r="B51" s="457"/>
      <c r="C51" s="434"/>
      <c r="D51" s="437"/>
      <c r="E51" s="70">
        <v>4</v>
      </c>
      <c r="F51" s="232"/>
      <c r="G51" s="232"/>
      <c r="H51" s="232"/>
      <c r="I51" s="319" t="str">
        <f t="shared" si="16"/>
        <v xml:space="preserve">  </v>
      </c>
      <c r="J51" s="7"/>
      <c r="K51" s="66" t="str">
        <f>+IF(J51='11 FORMULAS'!$E$4,'11 FORMULAS'!$F$4,IF(J51='11 FORMULAS'!$E$5,'11 FORMULAS'!$F$5,IF(J51='11 FORMULAS'!$E$6,'11 FORMULAS'!$F$6,"")))</f>
        <v/>
      </c>
      <c r="L51" s="66" t="str">
        <f>+IF(OR(J51='11 FORMULAS'!$O$4,J51='11 FORMULAS'!$O$5),'11 FORMULAS'!$P$5,IF(J51='11 FORMULAS'!$O$6,'11 FORMULAS'!$P$6,""))</f>
        <v/>
      </c>
      <c r="M51" s="7"/>
      <c r="N51" s="66" t="str">
        <f>+IF(M51='11 FORMULAS'!$H$4,'11 FORMULAS'!$I$4,IF(M51='11 FORMULAS'!$H$5,'11 FORMULAS'!$I$5,""))</f>
        <v/>
      </c>
      <c r="O51" s="8"/>
      <c r="P51" s="8"/>
      <c r="Q51" s="8"/>
      <c r="R51" s="334" t="str">
        <f t="shared" ref="R51" si="22">+IFERROR(K51+N51,"")</f>
        <v/>
      </c>
      <c r="S51" s="334">
        <f>IF(L51='11 FORMULAS'!$P$5,S50-(S50*R51),S50)</f>
        <v>0.36</v>
      </c>
      <c r="T51" s="334">
        <f>IF(L51='11 FORMULAS'!$P$6,T50-(T50*R51),T50)</f>
        <v>0.6</v>
      </c>
      <c r="U51" s="460"/>
      <c r="V51" s="463"/>
    </row>
    <row r="52" spans="1:26" ht="71.25" x14ac:dyDescent="0.25">
      <c r="A52" s="452" t="str">
        <f>'2 CONTEXTO E IDENTIFICACIÓN'!A20</f>
        <v>M2 - R2</v>
      </c>
      <c r="B52" s="455" t="str">
        <f>+'2 CONTEXTO E IDENTIFICACIÓN'!E20</f>
        <v>Posibilidad de pérdida Económica por insuficiencia en la depuración contable permanente y sostenible para reflejar la realidad financiera, económica y social conforme a la normatividad contable vigente,  debido a carencia en la verificación y conciliación de saldos por parte de los responsables de la información, Desconocimiento de la Ley 1797 de 2016 ,Resolución 6066 del 2016  y demás normatividad relacionada con la depuración contable permanente y sostenible, No promover por parte del Comité Técnico de Sostenibilidad Contable la depuración permanente en todos los subprocesos de la Institución.</v>
      </c>
      <c r="C52" s="432">
        <f>+'3 PROBABIL E IMPACTO INHERENTE'!E20</f>
        <v>0.6</v>
      </c>
      <c r="D52" s="435">
        <f>+'3 PROBABIL E IMPACTO INHERENTE'!M20</f>
        <v>0.4</v>
      </c>
      <c r="E52" s="68">
        <v>1</v>
      </c>
      <c r="F52" s="71" t="s">
        <v>396</v>
      </c>
      <c r="G52" s="71" t="s">
        <v>397</v>
      </c>
      <c r="H52" s="71" t="s">
        <v>398</v>
      </c>
      <c r="I52" s="317" t="str">
        <f t="shared" si="16"/>
        <v>Comité de sostenibilidad contable, evalúa y aprueba las fichas técnicas para depuración presentadas por los diferentes subprocesos, con el fin de tener razonabilidad en las cifras de los estados financieros.</v>
      </c>
      <c r="J52" s="5" t="s">
        <v>88</v>
      </c>
      <c r="K52" s="64">
        <f>+IF(J52='11 FORMULAS'!$E$4,'11 FORMULAS'!$F$4,IF(J52='11 FORMULAS'!$E$5,'11 FORMULAS'!$F$5,IF(J52='11 FORMULAS'!$E$6,'11 FORMULAS'!$F$6,"")))</f>
        <v>0.1</v>
      </c>
      <c r="L52" s="64" t="str">
        <f>+IF(OR(J52='11 FORMULAS'!$O$4,J52='11 FORMULAS'!$O$5),'11 FORMULAS'!$P$5,IF(J52='11 FORMULAS'!$O$6,'11 FORMULAS'!$P$6,""))</f>
        <v>Impacto</v>
      </c>
      <c r="M52" s="5" t="s">
        <v>75</v>
      </c>
      <c r="N52" s="64">
        <f>+IF(M52='11 FORMULAS'!$H$4,'11 FORMULAS'!$I$4,IF(M52='11 FORMULAS'!$H$5,'11 FORMULAS'!$I$5,""))</f>
        <v>0.15</v>
      </c>
      <c r="O52" s="6" t="s">
        <v>78</v>
      </c>
      <c r="P52" s="6" t="s">
        <v>80</v>
      </c>
      <c r="Q52" s="6" t="s">
        <v>83</v>
      </c>
      <c r="R52" s="332">
        <f>+IFERROR(K52+N52,"")</f>
        <v>0.25</v>
      </c>
      <c r="S52" s="332">
        <f>IF(L52='11 FORMULAS'!$P$5,C52-(C52*R52),C52)</f>
        <v>0.6</v>
      </c>
      <c r="T52" s="332">
        <f>IF(L52='11 FORMULAS'!$P$6,D52-(D52*R52),D52)</f>
        <v>0.30000000000000004</v>
      </c>
      <c r="U52" s="458">
        <f>+IF(S55="","",S55)</f>
        <v>0.42</v>
      </c>
      <c r="V52" s="461">
        <f>+IF(T55="","",T55)</f>
        <v>0.30000000000000004</v>
      </c>
      <c r="X52" s="328"/>
      <c r="Y52" s="329"/>
      <c r="Z52" s="329"/>
    </row>
    <row r="53" spans="1:26" ht="57" x14ac:dyDescent="0.25">
      <c r="A53" s="453"/>
      <c r="B53" s="456"/>
      <c r="C53" s="433"/>
      <c r="D53" s="436"/>
      <c r="E53" s="69">
        <v>2</v>
      </c>
      <c r="F53" s="231" t="s">
        <v>399</v>
      </c>
      <c r="G53" s="231" t="s">
        <v>400</v>
      </c>
      <c r="H53" s="231" t="s">
        <v>401</v>
      </c>
      <c r="I53" s="318" t="str">
        <f t="shared" si="16"/>
        <v>Profesionales de contabilidad, realizan conciliación con los diferentes módulos del sistema de información, con el fin de identificar posibles diferencias, su origen y realizar los ajustes correspondientes.</v>
      </c>
      <c r="J53" s="1" t="s">
        <v>87</v>
      </c>
      <c r="K53" s="65">
        <f>+IF(J53='11 FORMULAS'!$E$4,'11 FORMULAS'!$F$4,IF(J53='11 FORMULAS'!$E$5,'11 FORMULAS'!$F$5,IF(J53='11 FORMULAS'!$E$6,'11 FORMULAS'!$F$6,"")))</f>
        <v>0.15</v>
      </c>
      <c r="L53" s="65" t="str">
        <f>+IF(OR(J53='11 FORMULAS'!$O$4,J53='11 FORMULAS'!$O$5),'11 FORMULAS'!$P$5,IF(J53='11 FORMULAS'!$O$6,'11 FORMULAS'!$P$6,""))</f>
        <v>Probabilidad</v>
      </c>
      <c r="M53" s="1" t="s">
        <v>75</v>
      </c>
      <c r="N53" s="65">
        <f>+IF(M53='11 FORMULAS'!$H$4,'11 FORMULAS'!$I$4,IF(M53='11 FORMULAS'!$H$5,'11 FORMULAS'!$I$5,""))</f>
        <v>0.15</v>
      </c>
      <c r="O53" s="4" t="s">
        <v>78</v>
      </c>
      <c r="P53" s="4" t="s">
        <v>80</v>
      </c>
      <c r="Q53" s="4" t="s">
        <v>83</v>
      </c>
      <c r="R53" s="333">
        <f t="shared" ref="R53" si="23">+IFERROR(K53+N53,"")</f>
        <v>0.3</v>
      </c>
      <c r="S53" s="333">
        <f>IF(L53='11 FORMULAS'!$P$5,S52-(S52*R53),S52)</f>
        <v>0.42</v>
      </c>
      <c r="T53" s="333">
        <f>IF(L53='11 FORMULAS'!$P$6,T52-(T52*R53),T52)</f>
        <v>0.30000000000000004</v>
      </c>
      <c r="U53" s="459"/>
      <c r="V53" s="462"/>
      <c r="X53" s="328"/>
      <c r="Y53" s="329"/>
      <c r="Z53" s="329"/>
    </row>
    <row r="54" spans="1:26" ht="29.45" customHeight="1" x14ac:dyDescent="0.25">
      <c r="A54" s="453"/>
      <c r="B54" s="456"/>
      <c r="C54" s="433"/>
      <c r="D54" s="436"/>
      <c r="E54" s="69">
        <v>3</v>
      </c>
      <c r="F54" s="231"/>
      <c r="G54" s="231"/>
      <c r="H54" s="231"/>
      <c r="I54" s="318" t="str">
        <f t="shared" si="16"/>
        <v xml:space="preserve">  </v>
      </c>
      <c r="J54" s="1"/>
      <c r="K54" s="65" t="str">
        <f>+IF(J54='11 FORMULAS'!$E$4,'11 FORMULAS'!$F$4,IF(J54='11 FORMULAS'!$E$5,'11 FORMULAS'!$F$5,IF(J54='11 FORMULAS'!$E$6,'11 FORMULAS'!$F$6,"")))</f>
        <v/>
      </c>
      <c r="L54" s="65" t="str">
        <f>+IF(OR(J54='11 FORMULAS'!$O$4,J54='11 FORMULAS'!$O$5),'11 FORMULAS'!$P$5,IF(J54='11 FORMULAS'!$O$6,'11 FORMULAS'!$P$6,""))</f>
        <v/>
      </c>
      <c r="M54" s="1"/>
      <c r="N54" s="65" t="str">
        <f>+IF(M54='11 FORMULAS'!$H$4,'11 FORMULAS'!$I$4,IF(M54='11 FORMULAS'!$H$5,'11 FORMULAS'!$I$5,""))</f>
        <v/>
      </c>
      <c r="O54" s="4"/>
      <c r="P54" s="4"/>
      <c r="Q54" s="4"/>
      <c r="R54" s="333" t="str">
        <f>+IFERROR(K54+N54,"")</f>
        <v/>
      </c>
      <c r="S54" s="333">
        <f>IF(L54='11 FORMULAS'!$P$5,S53-(S53*R54),S53)</f>
        <v>0.42</v>
      </c>
      <c r="T54" s="333">
        <f>IF(L54='11 FORMULAS'!$P$6,T53-(T53*R54),T53)</f>
        <v>0.30000000000000004</v>
      </c>
      <c r="U54" s="459"/>
      <c r="V54" s="462"/>
      <c r="X54" s="328"/>
      <c r="Y54" s="329"/>
      <c r="Z54" s="329"/>
    </row>
    <row r="55" spans="1:26" ht="29.45" customHeight="1" thickBot="1" x14ac:dyDescent="0.3">
      <c r="A55" s="454"/>
      <c r="B55" s="457"/>
      <c r="C55" s="434"/>
      <c r="D55" s="437"/>
      <c r="E55" s="70">
        <v>4</v>
      </c>
      <c r="F55" s="232"/>
      <c r="G55" s="232"/>
      <c r="H55" s="232"/>
      <c r="I55" s="319" t="str">
        <f t="shared" si="16"/>
        <v xml:space="preserve">  </v>
      </c>
      <c r="J55" s="7"/>
      <c r="K55" s="66" t="str">
        <f>+IF(J55='11 FORMULAS'!$E$4,'11 FORMULAS'!$F$4,IF(J55='11 FORMULAS'!$E$5,'11 FORMULAS'!$F$5,IF(J55='11 FORMULAS'!$E$6,'11 FORMULAS'!$F$6,"")))</f>
        <v/>
      </c>
      <c r="L55" s="66" t="str">
        <f>+IF(OR(J55='11 FORMULAS'!$O$4,J55='11 FORMULAS'!$O$5),'11 FORMULAS'!$P$5,IF(J55='11 FORMULAS'!$O$6,'11 FORMULAS'!$P$6,""))</f>
        <v/>
      </c>
      <c r="M55" s="7"/>
      <c r="N55" s="66" t="str">
        <f>+IF(M55='11 FORMULAS'!$H$4,'11 FORMULAS'!$I$4,IF(M55='11 FORMULAS'!$H$5,'11 FORMULAS'!$I$5,""))</f>
        <v/>
      </c>
      <c r="O55" s="8"/>
      <c r="P55" s="8"/>
      <c r="Q55" s="8"/>
      <c r="R55" s="334" t="str">
        <f t="shared" ref="R55" si="24">+IFERROR(K55+N55,"")</f>
        <v/>
      </c>
      <c r="S55" s="334">
        <f>IF(L55='11 FORMULAS'!$P$5,S54-(S54*R55),S54)</f>
        <v>0.42</v>
      </c>
      <c r="T55" s="334">
        <f>IF(L55='11 FORMULAS'!$P$6,T54-(T54*R55),T54)</f>
        <v>0.30000000000000004</v>
      </c>
      <c r="U55" s="460"/>
      <c r="V55" s="463"/>
    </row>
    <row r="56" spans="1:26" ht="69.75" customHeight="1" x14ac:dyDescent="0.25">
      <c r="A56" s="452" t="str">
        <f>'2 CONTEXTO E IDENTIFICACIÓN'!A21</f>
        <v>M2 - R3</v>
      </c>
      <c r="B56" s="455" t="str">
        <f>+'2 CONTEXTO E IDENTIFICACIÓN'!E21</f>
        <v>Posibilidad de pérdida Económica por inoportunidad en la información suministrada por parte de las áreas respectivas,  debido a Desconocimiento de los procesos y del sistema DGH, Ausencia de planeación en procesos administrativos que retardan la entrega y registro de  información oportunamente, Omisión en los procesos de registro y trámite de la información por parte de los responsables.</v>
      </c>
      <c r="C56" s="432">
        <f>+'3 PROBABIL E IMPACTO INHERENTE'!E21</f>
        <v>0.6</v>
      </c>
      <c r="D56" s="435">
        <f>+'3 PROBABIL E IMPACTO INHERENTE'!M21</f>
        <v>0.2</v>
      </c>
      <c r="E56" s="68">
        <v>1</v>
      </c>
      <c r="F56" s="71" t="s">
        <v>369</v>
      </c>
      <c r="G56" s="71" t="s">
        <v>370</v>
      </c>
      <c r="H56" s="71" t="s">
        <v>371</v>
      </c>
      <c r="I56" s="317" t="str">
        <f t="shared" si="16"/>
        <v>Profesionales de contabilidad,  generan la solicitud mediante correo electrónico a los diferentes subprocesos responsables de suministrar la información,  con el fin de verificar que toda la información quede registrada.</v>
      </c>
      <c r="J56" s="5" t="s">
        <v>86</v>
      </c>
      <c r="K56" s="64">
        <f>+IF(J56='11 FORMULAS'!$E$4,'11 FORMULAS'!$F$4,IF(J56='11 FORMULAS'!$E$5,'11 FORMULAS'!$F$5,IF(J56='11 FORMULAS'!$E$6,'11 FORMULAS'!$F$6,"")))</f>
        <v>0.25</v>
      </c>
      <c r="L56" s="64" t="str">
        <f>+IF(OR(J56='11 FORMULAS'!$O$4,J56='11 FORMULAS'!$O$5),'11 FORMULAS'!$P$5,IF(J56='11 FORMULAS'!$O$6,'11 FORMULAS'!$P$6,""))</f>
        <v>Probabilidad</v>
      </c>
      <c r="M56" s="5" t="s">
        <v>75</v>
      </c>
      <c r="N56" s="64">
        <f>+IF(M56='11 FORMULAS'!$H$4,'11 FORMULAS'!$I$4,IF(M56='11 FORMULAS'!$H$5,'11 FORMULAS'!$I$5,""))</f>
        <v>0.15</v>
      </c>
      <c r="O56" s="6" t="s">
        <v>79</v>
      </c>
      <c r="P56" s="6" t="s">
        <v>81</v>
      </c>
      <c r="Q56" s="6" t="s">
        <v>83</v>
      </c>
      <c r="R56" s="332">
        <f>+IFERROR(K56+N56,"")</f>
        <v>0.4</v>
      </c>
      <c r="S56" s="332">
        <f>IF(L56='11 FORMULAS'!$P$5,C56-(C56*R56),C56)</f>
        <v>0.36</v>
      </c>
      <c r="T56" s="332">
        <f>IF(L56='11 FORMULAS'!$P$6,D56-(D56*R56),D56)</f>
        <v>0.2</v>
      </c>
      <c r="U56" s="458">
        <f>+IF(S59="","",S59)</f>
        <v>0.36</v>
      </c>
      <c r="V56" s="461">
        <f>+IF(T59="","",T59)</f>
        <v>0.2</v>
      </c>
      <c r="X56" s="328"/>
      <c r="Y56" s="329"/>
      <c r="Z56" s="329"/>
    </row>
    <row r="57" spans="1:26" ht="29.45" customHeight="1" x14ac:dyDescent="0.25">
      <c r="A57" s="453"/>
      <c r="B57" s="456"/>
      <c r="C57" s="433"/>
      <c r="D57" s="436"/>
      <c r="E57" s="69">
        <v>2</v>
      </c>
      <c r="F57" s="231"/>
      <c r="G57" s="231"/>
      <c r="H57" s="231"/>
      <c r="I57" s="318" t="str">
        <f t="shared" si="16"/>
        <v xml:space="preserve">  </v>
      </c>
      <c r="J57" s="1"/>
      <c r="K57" s="65" t="str">
        <f>+IF(J57='11 FORMULAS'!$E$4,'11 FORMULAS'!$F$4,IF(J57='11 FORMULAS'!$E$5,'11 FORMULAS'!$F$5,IF(J57='11 FORMULAS'!$E$6,'11 FORMULAS'!$F$6,"")))</f>
        <v/>
      </c>
      <c r="L57" s="65" t="str">
        <f>+IF(OR(J57='11 FORMULAS'!$O$4,J57='11 FORMULAS'!$O$5),'11 FORMULAS'!$P$5,IF(J57='11 FORMULAS'!$O$6,'11 FORMULAS'!$P$6,""))</f>
        <v/>
      </c>
      <c r="M57" s="1"/>
      <c r="N57" s="65" t="str">
        <f>+IF(M57='11 FORMULAS'!$H$4,'11 FORMULAS'!$I$4,IF(M57='11 FORMULAS'!$H$5,'11 FORMULAS'!$I$5,""))</f>
        <v/>
      </c>
      <c r="O57" s="4"/>
      <c r="P57" s="4"/>
      <c r="Q57" s="4"/>
      <c r="R57" s="333" t="str">
        <f t="shared" ref="R57" si="25">+IFERROR(K57+N57,"")</f>
        <v/>
      </c>
      <c r="S57" s="333">
        <f>IF(L57='11 FORMULAS'!$P$5,S56-(S56*R57),S56)</f>
        <v>0.36</v>
      </c>
      <c r="T57" s="333">
        <f>IF(L57='11 FORMULAS'!$P$6,T56-(T56*R57),T56)</f>
        <v>0.2</v>
      </c>
      <c r="U57" s="459"/>
      <c r="V57" s="462"/>
      <c r="X57" s="328"/>
      <c r="Y57" s="329"/>
      <c r="Z57" s="329"/>
    </row>
    <row r="58" spans="1:26" ht="29.45" customHeight="1" x14ac:dyDescent="0.25">
      <c r="A58" s="453"/>
      <c r="B58" s="456"/>
      <c r="C58" s="433"/>
      <c r="D58" s="436"/>
      <c r="E58" s="69">
        <v>3</v>
      </c>
      <c r="F58" s="231"/>
      <c r="G58" s="231"/>
      <c r="H58" s="231"/>
      <c r="I58" s="318" t="str">
        <f t="shared" si="16"/>
        <v xml:space="preserve">  </v>
      </c>
      <c r="J58" s="1"/>
      <c r="K58" s="65" t="str">
        <f>+IF(J58='11 FORMULAS'!$E$4,'11 FORMULAS'!$F$4,IF(J58='11 FORMULAS'!$E$5,'11 FORMULAS'!$F$5,IF(J58='11 FORMULAS'!$E$6,'11 FORMULAS'!$F$6,"")))</f>
        <v/>
      </c>
      <c r="L58" s="65" t="str">
        <f>+IF(OR(J58='11 FORMULAS'!$O$4,J58='11 FORMULAS'!$O$5),'11 FORMULAS'!$P$5,IF(J58='11 FORMULAS'!$O$6,'11 FORMULAS'!$P$6,""))</f>
        <v/>
      </c>
      <c r="M58" s="1"/>
      <c r="N58" s="65" t="str">
        <f>+IF(M58='11 FORMULAS'!$H$4,'11 FORMULAS'!$I$4,IF(M58='11 FORMULAS'!$H$5,'11 FORMULAS'!$I$5,""))</f>
        <v/>
      </c>
      <c r="O58" s="4"/>
      <c r="P58" s="4"/>
      <c r="Q58" s="4"/>
      <c r="R58" s="333" t="str">
        <f>+IFERROR(K58+N58,"")</f>
        <v/>
      </c>
      <c r="S58" s="333">
        <f>IF(L58='11 FORMULAS'!$P$5,S57-(S57*R58),S57)</f>
        <v>0.36</v>
      </c>
      <c r="T58" s="333">
        <f>IF(L58='11 FORMULAS'!$P$6,T57-(T57*R58),T57)</f>
        <v>0.2</v>
      </c>
      <c r="U58" s="459"/>
      <c r="V58" s="462"/>
      <c r="X58" s="328"/>
      <c r="Y58" s="329"/>
      <c r="Z58" s="329"/>
    </row>
    <row r="59" spans="1:26" ht="29.45" customHeight="1" thickBot="1" x14ac:dyDescent="0.3">
      <c r="A59" s="454"/>
      <c r="B59" s="457"/>
      <c r="C59" s="434"/>
      <c r="D59" s="437"/>
      <c r="E59" s="70">
        <v>4</v>
      </c>
      <c r="F59" s="232"/>
      <c r="G59" s="232"/>
      <c r="H59" s="232"/>
      <c r="I59" s="319" t="str">
        <f t="shared" si="16"/>
        <v xml:space="preserve">  </v>
      </c>
      <c r="J59" s="7"/>
      <c r="K59" s="66" t="str">
        <f>+IF(J59='11 FORMULAS'!$E$4,'11 FORMULAS'!$F$4,IF(J59='11 FORMULAS'!$E$5,'11 FORMULAS'!$F$5,IF(J59='11 FORMULAS'!$E$6,'11 FORMULAS'!$F$6,"")))</f>
        <v/>
      </c>
      <c r="L59" s="66" t="str">
        <f>+IF(OR(J59='11 FORMULAS'!$O$4,J59='11 FORMULAS'!$O$5),'11 FORMULAS'!$P$5,IF(J59='11 FORMULAS'!$O$6,'11 FORMULAS'!$P$6,""))</f>
        <v/>
      </c>
      <c r="M59" s="7"/>
      <c r="N59" s="66" t="str">
        <f>+IF(M59='11 FORMULAS'!$H$4,'11 FORMULAS'!$I$4,IF(M59='11 FORMULAS'!$H$5,'11 FORMULAS'!$I$5,""))</f>
        <v/>
      </c>
      <c r="O59" s="8"/>
      <c r="P59" s="8"/>
      <c r="Q59" s="8"/>
      <c r="R59" s="334" t="str">
        <f t="shared" ref="R59" si="26">+IFERROR(K59+N59,"")</f>
        <v/>
      </c>
      <c r="S59" s="334">
        <f>IF(L59='11 FORMULAS'!$P$5,S58-(S58*R59),S58)</f>
        <v>0.36</v>
      </c>
      <c r="T59" s="334">
        <f>IF(L59='11 FORMULAS'!$P$6,T58-(T58*R59),T58)</f>
        <v>0.2</v>
      </c>
      <c r="U59" s="460"/>
      <c r="V59" s="463"/>
    </row>
    <row r="60" spans="1:26" ht="57" x14ac:dyDescent="0.25">
      <c r="A60" s="452" t="str">
        <f>'2 CONTEXTO E IDENTIFICACIÓN'!A22</f>
        <v>M2 - R4</v>
      </c>
      <c r="B60" s="455" t="str">
        <f>+'2 CONTEXTO E IDENTIFICACIÓN'!E22</f>
        <v>Posibilidad de pérdida Económica por inconsistencias generadas por el sistema de información dinámica gerencial en el registro de información financiera, debido a Diferencias en la información entre los diferentes módulos, Errores en la parametrizacion del sistema DGH, Insuficiente acompañamiento y asistencia de parte del proveedor del Software, Carencia de capacitación específica a los usuarios  y capacitación integral del sistema DGH al subproceso de contabilidad quien consolida  la información, Concentración del conocimiento del sistema en una sola persona.</v>
      </c>
      <c r="C60" s="432">
        <f>+'3 PROBABIL E IMPACTO INHERENTE'!E22</f>
        <v>0.6</v>
      </c>
      <c r="D60" s="435">
        <f>+'3 PROBABIL E IMPACTO INHERENTE'!M22</f>
        <v>0.6</v>
      </c>
      <c r="E60" s="68">
        <v>1</v>
      </c>
      <c r="F60" s="71" t="s">
        <v>399</v>
      </c>
      <c r="G60" s="71" t="s">
        <v>402</v>
      </c>
      <c r="H60" s="71" t="s">
        <v>403</v>
      </c>
      <c r="I60" s="317" t="str">
        <f t="shared" si="16"/>
        <v xml:space="preserve">Profesionales de contabilidad, reporta al área de sistemas las inconsistencias y/o solicitudes referentes al sistema de información DGH, con el fin de corregir los problemas presentados con apoyo del proveedor del software. </v>
      </c>
      <c r="J60" s="5" t="s">
        <v>88</v>
      </c>
      <c r="K60" s="64">
        <f>+IF(J60='11 FORMULAS'!$E$4,'11 FORMULAS'!$F$4,IF(J60='11 FORMULAS'!$E$5,'11 FORMULAS'!$F$5,IF(J60='11 FORMULAS'!$E$6,'11 FORMULAS'!$F$6,"")))</f>
        <v>0.1</v>
      </c>
      <c r="L60" s="64" t="str">
        <f>+IF(OR(J60='11 FORMULAS'!$O$4,J60='11 FORMULAS'!$O$5),'11 FORMULAS'!$P$5,IF(J60='11 FORMULAS'!$O$6,'11 FORMULAS'!$P$6,""))</f>
        <v>Impacto</v>
      </c>
      <c r="M60" s="5" t="s">
        <v>75</v>
      </c>
      <c r="N60" s="64">
        <f>+IF(M60='11 FORMULAS'!$H$4,'11 FORMULAS'!$I$4,IF(M60='11 FORMULAS'!$H$5,'11 FORMULAS'!$I$5,""))</f>
        <v>0.15</v>
      </c>
      <c r="O60" s="6" t="s">
        <v>79</v>
      </c>
      <c r="P60" s="6" t="s">
        <v>80</v>
      </c>
      <c r="Q60" s="6" t="s">
        <v>83</v>
      </c>
      <c r="R60" s="332">
        <f>+IFERROR(K60+N60,"")</f>
        <v>0.25</v>
      </c>
      <c r="S60" s="332">
        <f>IF(L60='11 FORMULAS'!$P$5,C60-(C60*R60),C60)</f>
        <v>0.6</v>
      </c>
      <c r="T60" s="332">
        <f>IF(L60='11 FORMULAS'!$P$6,D60-(D60*R60),D60)</f>
        <v>0.44999999999999996</v>
      </c>
      <c r="U60" s="458">
        <f>+IF(S63="","",S63)</f>
        <v>0.6</v>
      </c>
      <c r="V60" s="461">
        <f>+IF(T63="","",T63)</f>
        <v>0.44999999999999996</v>
      </c>
      <c r="X60" s="328"/>
      <c r="Y60" s="329"/>
      <c r="Z60" s="329"/>
    </row>
    <row r="61" spans="1:26" ht="29.45" customHeight="1" x14ac:dyDescent="0.25">
      <c r="A61" s="453"/>
      <c r="B61" s="456"/>
      <c r="C61" s="433"/>
      <c r="D61" s="436"/>
      <c r="E61" s="69">
        <v>2</v>
      </c>
      <c r="F61" s="231"/>
      <c r="G61" s="231"/>
      <c r="H61" s="231"/>
      <c r="I61" s="318" t="str">
        <f t="shared" si="16"/>
        <v xml:space="preserve">  </v>
      </c>
      <c r="J61" s="1"/>
      <c r="K61" s="65" t="str">
        <f>+IF(J61='11 FORMULAS'!$E$4,'11 FORMULAS'!$F$4,IF(J61='11 FORMULAS'!$E$5,'11 FORMULAS'!$F$5,IF(J61='11 FORMULAS'!$E$6,'11 FORMULAS'!$F$6,"")))</f>
        <v/>
      </c>
      <c r="L61" s="65" t="str">
        <f>+IF(OR(J61='11 FORMULAS'!$O$4,J61='11 FORMULAS'!$O$5),'11 FORMULAS'!$P$5,IF(J61='11 FORMULAS'!$O$6,'11 FORMULAS'!$P$6,""))</f>
        <v/>
      </c>
      <c r="M61" s="1"/>
      <c r="N61" s="65" t="str">
        <f>+IF(M61='11 FORMULAS'!$H$4,'11 FORMULAS'!$I$4,IF(M61='11 FORMULAS'!$H$5,'11 FORMULAS'!$I$5,""))</f>
        <v/>
      </c>
      <c r="O61" s="4"/>
      <c r="P61" s="4"/>
      <c r="Q61" s="4"/>
      <c r="R61" s="333" t="str">
        <f t="shared" ref="R61" si="27">+IFERROR(K61+N61,"")</f>
        <v/>
      </c>
      <c r="S61" s="333">
        <f>IF(L61='11 FORMULAS'!$P$5,S60-(S60*R61),S60)</f>
        <v>0.6</v>
      </c>
      <c r="T61" s="333">
        <f>IF(L61='11 FORMULAS'!$P$6,T60-(T60*R61),T60)</f>
        <v>0.44999999999999996</v>
      </c>
      <c r="U61" s="459"/>
      <c r="V61" s="462"/>
      <c r="X61" s="328"/>
      <c r="Y61" s="329"/>
      <c r="Z61" s="329"/>
    </row>
    <row r="62" spans="1:26" ht="29.45" customHeight="1" x14ac:dyDescent="0.25">
      <c r="A62" s="453"/>
      <c r="B62" s="456"/>
      <c r="C62" s="433"/>
      <c r="D62" s="436"/>
      <c r="E62" s="69">
        <v>3</v>
      </c>
      <c r="F62" s="231"/>
      <c r="G62" s="231"/>
      <c r="H62" s="231"/>
      <c r="I62" s="318" t="str">
        <f t="shared" si="16"/>
        <v xml:space="preserve">  </v>
      </c>
      <c r="J62" s="1"/>
      <c r="K62" s="65" t="str">
        <f>+IF(J62='11 FORMULAS'!$E$4,'11 FORMULAS'!$F$4,IF(J62='11 FORMULAS'!$E$5,'11 FORMULAS'!$F$5,IF(J62='11 FORMULAS'!$E$6,'11 FORMULAS'!$F$6,"")))</f>
        <v/>
      </c>
      <c r="L62" s="65" t="str">
        <f>+IF(OR(J62='11 FORMULAS'!$O$4,J62='11 FORMULAS'!$O$5),'11 FORMULAS'!$P$5,IF(J62='11 FORMULAS'!$O$6,'11 FORMULAS'!$P$6,""))</f>
        <v/>
      </c>
      <c r="M62" s="1"/>
      <c r="N62" s="65" t="str">
        <f>+IF(M62='11 FORMULAS'!$H$4,'11 FORMULAS'!$I$4,IF(M62='11 FORMULAS'!$H$5,'11 FORMULAS'!$I$5,""))</f>
        <v/>
      </c>
      <c r="O62" s="4"/>
      <c r="P62" s="4"/>
      <c r="Q62" s="4"/>
      <c r="R62" s="333" t="str">
        <f>+IFERROR(K62+N62,"")</f>
        <v/>
      </c>
      <c r="S62" s="333">
        <f>IF(L62='11 FORMULAS'!$P$5,S61-(S61*R62),S61)</f>
        <v>0.6</v>
      </c>
      <c r="T62" s="333">
        <f>IF(L62='11 FORMULAS'!$P$6,T61-(T61*R62),T61)</f>
        <v>0.44999999999999996</v>
      </c>
      <c r="U62" s="459"/>
      <c r="V62" s="462"/>
      <c r="X62" s="328"/>
      <c r="Y62" s="329"/>
      <c r="Z62" s="329"/>
    </row>
    <row r="63" spans="1:26" ht="29.45" customHeight="1" thickBot="1" x14ac:dyDescent="0.3">
      <c r="A63" s="454"/>
      <c r="B63" s="457"/>
      <c r="C63" s="434"/>
      <c r="D63" s="437"/>
      <c r="E63" s="70">
        <v>4</v>
      </c>
      <c r="F63" s="232"/>
      <c r="G63" s="232"/>
      <c r="H63" s="232"/>
      <c r="I63" s="319" t="str">
        <f t="shared" si="16"/>
        <v xml:space="preserve">  </v>
      </c>
      <c r="J63" s="7"/>
      <c r="K63" s="66" t="str">
        <f>+IF(J63='11 FORMULAS'!$E$4,'11 FORMULAS'!$F$4,IF(J63='11 FORMULAS'!$E$5,'11 FORMULAS'!$F$5,IF(J63='11 FORMULAS'!$E$6,'11 FORMULAS'!$F$6,"")))</f>
        <v/>
      </c>
      <c r="L63" s="66" t="str">
        <f>+IF(OR(J63='11 FORMULAS'!$O$4,J63='11 FORMULAS'!$O$5),'11 FORMULAS'!$P$5,IF(J63='11 FORMULAS'!$O$6,'11 FORMULAS'!$P$6,""))</f>
        <v/>
      </c>
      <c r="M63" s="7"/>
      <c r="N63" s="66" t="str">
        <f>+IF(M63='11 FORMULAS'!$H$4,'11 FORMULAS'!$I$4,IF(M63='11 FORMULAS'!$H$5,'11 FORMULAS'!$I$5,""))</f>
        <v/>
      </c>
      <c r="O63" s="8"/>
      <c r="P63" s="8"/>
      <c r="Q63" s="8"/>
      <c r="R63" s="334" t="str">
        <f t="shared" ref="R63" si="28">+IFERROR(K63+N63,"")</f>
        <v/>
      </c>
      <c r="S63" s="334">
        <f>IF(L63='11 FORMULAS'!$P$5,S62-(S62*R63),S62)</f>
        <v>0.6</v>
      </c>
      <c r="T63" s="334">
        <f>IF(L63='11 FORMULAS'!$P$6,T62-(T62*R63),T62)</f>
        <v>0.44999999999999996</v>
      </c>
      <c r="U63" s="460"/>
      <c r="V63" s="463"/>
    </row>
    <row r="64" spans="1:26" ht="57" x14ac:dyDescent="0.25">
      <c r="A64" s="452" t="str">
        <f>'2 CONTEXTO E IDENTIFICACIÓN'!A23</f>
        <v>M2 - R5</v>
      </c>
      <c r="B64" s="455" t="str">
        <f>+'2 CONTEXTO E IDENTIFICACIÓN'!E23</f>
        <v>Posibilidad de pérdida Económica y Reputacional por incumplimiento a los cambios normativos, debido a costos de actualización elevados, poco accesibles a los funcionarios y dificultad en la asistencia a capacitaciones externas debido a los horarios y compromisos laborales.</v>
      </c>
      <c r="C64" s="432">
        <f>+'3 PROBABIL E IMPACTO INHERENTE'!E23</f>
        <v>0.4</v>
      </c>
      <c r="D64" s="435">
        <f>+'3 PROBABIL E IMPACTO INHERENTE'!M23</f>
        <v>0.6</v>
      </c>
      <c r="E64" s="68">
        <v>1</v>
      </c>
      <c r="F64" s="71" t="s">
        <v>372</v>
      </c>
      <c r="G64" s="71" t="s">
        <v>374</v>
      </c>
      <c r="H64" s="71" t="s">
        <v>373</v>
      </c>
      <c r="I64" s="317" t="str">
        <f t="shared" si="16"/>
        <v>Profesional de contabilidad,  solicitará a gerencia cuando sea necesario la autorización para las diferentes capacitaciones ya sean virtuales o presenciales, con el fin de actualizar los conocimientos.</v>
      </c>
      <c r="J64" s="5" t="s">
        <v>86</v>
      </c>
      <c r="K64" s="64">
        <f>+IF(J64='11 FORMULAS'!$E$4,'11 FORMULAS'!$F$4,IF(J64='11 FORMULAS'!$E$5,'11 FORMULAS'!$F$5,IF(J64='11 FORMULAS'!$E$6,'11 FORMULAS'!$F$6,"")))</f>
        <v>0.25</v>
      </c>
      <c r="L64" s="64" t="str">
        <f>+IF(OR(J64='11 FORMULAS'!$O$4,J64='11 FORMULAS'!$O$5),'11 FORMULAS'!$P$5,IF(J64='11 FORMULAS'!$O$6,'11 FORMULAS'!$P$6,""))</f>
        <v>Probabilidad</v>
      </c>
      <c r="M64" s="5" t="s">
        <v>75</v>
      </c>
      <c r="N64" s="64">
        <f>+IF(M64='11 FORMULAS'!$H$4,'11 FORMULAS'!$I$4,IF(M64='11 FORMULAS'!$H$5,'11 FORMULAS'!$I$5,""))</f>
        <v>0.15</v>
      </c>
      <c r="O64" s="6" t="s">
        <v>79</v>
      </c>
      <c r="P64" s="6" t="s">
        <v>81</v>
      </c>
      <c r="Q64" s="6" t="s">
        <v>83</v>
      </c>
      <c r="R64" s="332">
        <f>+IFERROR(K64+N64,"")</f>
        <v>0.4</v>
      </c>
      <c r="S64" s="332">
        <f>IF(L64='11 FORMULAS'!$P$5,C64-(C64*R64),C64)</f>
        <v>0.24</v>
      </c>
      <c r="T64" s="332">
        <f>IF(L64='11 FORMULAS'!$P$6,D64-(D64*R64),D64)</f>
        <v>0.6</v>
      </c>
      <c r="U64" s="458">
        <f>+IF(S67="","",S67)</f>
        <v>0.24</v>
      </c>
      <c r="V64" s="461">
        <f>+IF(T67="","",T67)</f>
        <v>0.6</v>
      </c>
      <c r="X64" s="328"/>
      <c r="Y64" s="329"/>
      <c r="Z64" s="329"/>
    </row>
    <row r="65" spans="1:26" ht="29.45" customHeight="1" x14ac:dyDescent="0.25">
      <c r="A65" s="453"/>
      <c r="B65" s="456"/>
      <c r="C65" s="433"/>
      <c r="D65" s="436"/>
      <c r="E65" s="69">
        <v>2</v>
      </c>
      <c r="F65" s="231"/>
      <c r="G65" s="231"/>
      <c r="H65" s="231"/>
      <c r="I65" s="318" t="str">
        <f t="shared" si="16"/>
        <v xml:space="preserve">  </v>
      </c>
      <c r="J65" s="1"/>
      <c r="K65" s="65" t="str">
        <f>+IF(J65='11 FORMULAS'!$E$4,'11 FORMULAS'!$F$4,IF(J65='11 FORMULAS'!$E$5,'11 FORMULAS'!$F$5,IF(J65='11 FORMULAS'!$E$6,'11 FORMULAS'!$F$6,"")))</f>
        <v/>
      </c>
      <c r="L65" s="65" t="str">
        <f>+IF(OR(J65='11 FORMULAS'!$O$4,J65='11 FORMULAS'!$O$5),'11 FORMULAS'!$P$5,IF(J65='11 FORMULAS'!$O$6,'11 FORMULAS'!$P$6,""))</f>
        <v/>
      </c>
      <c r="M65" s="1"/>
      <c r="N65" s="65" t="str">
        <f>+IF(M65='11 FORMULAS'!$H$4,'11 FORMULAS'!$I$4,IF(M65='11 FORMULAS'!$H$5,'11 FORMULAS'!$I$5,""))</f>
        <v/>
      </c>
      <c r="O65" s="4"/>
      <c r="P65" s="4"/>
      <c r="Q65" s="4"/>
      <c r="R65" s="333" t="str">
        <f t="shared" ref="R65" si="29">+IFERROR(K65+N65,"")</f>
        <v/>
      </c>
      <c r="S65" s="333">
        <f>IF(L65='11 FORMULAS'!$P$5,S64-(S64*R65),S64)</f>
        <v>0.24</v>
      </c>
      <c r="T65" s="333">
        <f>IF(L65='11 FORMULAS'!$P$6,T64-(T64*R65),T64)</f>
        <v>0.6</v>
      </c>
      <c r="U65" s="459"/>
      <c r="V65" s="462"/>
      <c r="X65" s="328"/>
      <c r="Y65" s="329"/>
      <c r="Z65" s="329"/>
    </row>
    <row r="66" spans="1:26" ht="29.45" customHeight="1" x14ac:dyDescent="0.25">
      <c r="A66" s="453"/>
      <c r="B66" s="456"/>
      <c r="C66" s="433"/>
      <c r="D66" s="436"/>
      <c r="E66" s="69">
        <v>3</v>
      </c>
      <c r="F66" s="231"/>
      <c r="G66" s="231"/>
      <c r="H66" s="231"/>
      <c r="I66" s="318" t="str">
        <f t="shared" si="16"/>
        <v xml:space="preserve">  </v>
      </c>
      <c r="J66" s="1"/>
      <c r="K66" s="65" t="str">
        <f>+IF(J66='11 FORMULAS'!$E$4,'11 FORMULAS'!$F$4,IF(J66='11 FORMULAS'!$E$5,'11 FORMULAS'!$F$5,IF(J66='11 FORMULAS'!$E$6,'11 FORMULAS'!$F$6,"")))</f>
        <v/>
      </c>
      <c r="L66" s="65" t="str">
        <f>+IF(OR(J66='11 FORMULAS'!$O$4,J66='11 FORMULAS'!$O$5),'11 FORMULAS'!$P$5,IF(J66='11 FORMULAS'!$O$6,'11 FORMULAS'!$P$6,""))</f>
        <v/>
      </c>
      <c r="M66" s="1"/>
      <c r="N66" s="65" t="str">
        <f>+IF(M66='11 FORMULAS'!$H$4,'11 FORMULAS'!$I$4,IF(M66='11 FORMULAS'!$H$5,'11 FORMULAS'!$I$5,""))</f>
        <v/>
      </c>
      <c r="O66" s="4"/>
      <c r="P66" s="4"/>
      <c r="Q66" s="4"/>
      <c r="R66" s="333" t="str">
        <f>+IFERROR(K66+N66,"")</f>
        <v/>
      </c>
      <c r="S66" s="333">
        <f>IF(L66='11 FORMULAS'!$P$5,S65-(S65*R66),S65)</f>
        <v>0.24</v>
      </c>
      <c r="T66" s="333">
        <f>IF(L66='11 FORMULAS'!$P$6,T65-(T65*R66),T65)</f>
        <v>0.6</v>
      </c>
      <c r="U66" s="459"/>
      <c r="V66" s="462"/>
      <c r="X66" s="328"/>
      <c r="Y66" s="329"/>
      <c r="Z66" s="329"/>
    </row>
    <row r="67" spans="1:26" ht="29.45" customHeight="1" thickBot="1" x14ac:dyDescent="0.3">
      <c r="A67" s="454"/>
      <c r="B67" s="457"/>
      <c r="C67" s="434"/>
      <c r="D67" s="437"/>
      <c r="E67" s="70">
        <v>4</v>
      </c>
      <c r="F67" s="232"/>
      <c r="G67" s="232"/>
      <c r="H67" s="232"/>
      <c r="I67" s="319" t="str">
        <f t="shared" si="16"/>
        <v xml:space="preserve">  </v>
      </c>
      <c r="J67" s="7"/>
      <c r="K67" s="66" t="str">
        <f>+IF(J67='11 FORMULAS'!$E$4,'11 FORMULAS'!$F$4,IF(J67='11 FORMULAS'!$E$5,'11 FORMULAS'!$F$5,IF(J67='11 FORMULAS'!$E$6,'11 FORMULAS'!$F$6,"")))</f>
        <v/>
      </c>
      <c r="L67" s="66" t="str">
        <f>+IF(OR(J67='11 FORMULAS'!$O$4,J67='11 FORMULAS'!$O$5),'11 FORMULAS'!$P$5,IF(J67='11 FORMULAS'!$O$6,'11 FORMULAS'!$P$6,""))</f>
        <v/>
      </c>
      <c r="M67" s="7"/>
      <c r="N67" s="66" t="str">
        <f>+IF(M67='11 FORMULAS'!$H$4,'11 FORMULAS'!$I$4,IF(M67='11 FORMULAS'!$H$5,'11 FORMULAS'!$I$5,""))</f>
        <v/>
      </c>
      <c r="O67" s="8"/>
      <c r="P67" s="8"/>
      <c r="Q67" s="8"/>
      <c r="R67" s="334" t="str">
        <f t="shared" ref="R67" si="30">+IFERROR(K67+N67,"")</f>
        <v/>
      </c>
      <c r="S67" s="334">
        <f>IF(L67='11 FORMULAS'!$P$5,S66-(S66*R67),S66)</f>
        <v>0.24</v>
      </c>
      <c r="T67" s="334">
        <f>IF(L67='11 FORMULAS'!$P$6,T66-(T66*R67),T66)</f>
        <v>0.6</v>
      </c>
      <c r="U67" s="460"/>
      <c r="V67" s="463"/>
    </row>
    <row r="68" spans="1:26" ht="114" x14ac:dyDescent="0.25">
      <c r="A68" s="452" t="str">
        <f>'2 CONTEXTO E IDENTIFICACIÓN'!A24</f>
        <v>M2 - R6</v>
      </c>
      <c r="B68" s="455" t="str">
        <f>+'2 CONTEXTO E IDENTIFICACIÓN'!E24</f>
        <v>Posibilidad de pérdida Económica por presentación incorrecta y/o inoportuna de las declaraciones tributarias y su respectivo pago,   debido a retraso en la elaboración de las declaraciones, retraso en la revisión y firma de Revisoría Fiscal, fallas en el sistema de información de la DIAN o Alcaldía Municipal, incumplimiento en la fecha de pago de acuerdo al calendario tributario por parte de tesorería.</v>
      </c>
      <c r="C68" s="432">
        <f>+'3 PROBABIL E IMPACTO INHERENTE'!E24</f>
        <v>0.4</v>
      </c>
      <c r="D68" s="435">
        <f>+'3 PROBABIL E IMPACTO INHERENTE'!M24</f>
        <v>0.6</v>
      </c>
      <c r="E68" s="68">
        <v>1</v>
      </c>
      <c r="F68" s="71" t="s">
        <v>375</v>
      </c>
      <c r="G68" s="71" t="s">
        <v>376</v>
      </c>
      <c r="H68" s="71" t="s">
        <v>377</v>
      </c>
      <c r="I68" s="317" t="str">
        <f t="shared" si="16"/>
        <v>Profesional de contabilidad, mensualmente verifica: procedimientos de pago de impuestos, cumplimiento del calendario tributario, seguimiento al proceso de presentación, revisión y pago de los impuestos.  Teniendo en cuenta los registros en el sistema relacionados con el procedimiento de impuestos, preparando declaraciones tributarias para presentación y pago de acuerdo al calendario tributario basándose en la normatividad vigente.</v>
      </c>
      <c r="J68" s="5" t="s">
        <v>86</v>
      </c>
      <c r="K68" s="64">
        <f>+IF(J68='11 FORMULAS'!$E$4,'11 FORMULAS'!$F$4,IF(J68='11 FORMULAS'!$E$5,'11 FORMULAS'!$F$5,IF(J68='11 FORMULAS'!$E$6,'11 FORMULAS'!$F$6,"")))</f>
        <v>0.25</v>
      </c>
      <c r="L68" s="64" t="str">
        <f>+IF(OR(J68='11 FORMULAS'!$O$4,J68='11 FORMULAS'!$O$5),'11 FORMULAS'!$P$5,IF(J68='11 FORMULAS'!$O$6,'11 FORMULAS'!$P$6,""))</f>
        <v>Probabilidad</v>
      </c>
      <c r="M68" s="5" t="s">
        <v>75</v>
      </c>
      <c r="N68" s="64">
        <f>+IF(M68='11 FORMULAS'!$H$4,'11 FORMULAS'!$I$4,IF(M68='11 FORMULAS'!$H$5,'11 FORMULAS'!$I$5,""))</f>
        <v>0.15</v>
      </c>
      <c r="O68" s="6" t="s">
        <v>78</v>
      </c>
      <c r="P68" s="6" t="s">
        <v>80</v>
      </c>
      <c r="Q68" s="6" t="s">
        <v>83</v>
      </c>
      <c r="R68" s="332">
        <f>+IFERROR(K68+N68,"")</f>
        <v>0.4</v>
      </c>
      <c r="S68" s="332">
        <f>IF(L68='11 FORMULAS'!$P$5,C68-(C68*R68),C68)</f>
        <v>0.24</v>
      </c>
      <c r="T68" s="332">
        <f>IF(L68='11 FORMULAS'!$P$6,D68-(D68*R68),D68)</f>
        <v>0.6</v>
      </c>
      <c r="U68" s="458">
        <f>+IF(S71="","",S71)</f>
        <v>0.24</v>
      </c>
      <c r="V68" s="461">
        <f>+IF(T71="","",T71)</f>
        <v>0.6</v>
      </c>
      <c r="X68" s="328"/>
      <c r="Y68" s="329"/>
      <c r="Z68" s="329"/>
    </row>
    <row r="69" spans="1:26" ht="29.45" customHeight="1" x14ac:dyDescent="0.25">
      <c r="A69" s="453"/>
      <c r="B69" s="456"/>
      <c r="C69" s="433"/>
      <c r="D69" s="436"/>
      <c r="E69" s="69">
        <v>2</v>
      </c>
      <c r="F69" s="231"/>
      <c r="G69" s="231"/>
      <c r="H69" s="231"/>
      <c r="I69" s="318" t="str">
        <f t="shared" si="16"/>
        <v xml:space="preserve">  </v>
      </c>
      <c r="J69" s="1"/>
      <c r="K69" s="65" t="str">
        <f>+IF(J69='11 FORMULAS'!$E$4,'11 FORMULAS'!$F$4,IF(J69='11 FORMULAS'!$E$5,'11 FORMULAS'!$F$5,IF(J69='11 FORMULAS'!$E$6,'11 FORMULAS'!$F$6,"")))</f>
        <v/>
      </c>
      <c r="L69" s="65" t="str">
        <f>+IF(OR(J69='11 FORMULAS'!$O$4,J69='11 FORMULAS'!$O$5),'11 FORMULAS'!$P$5,IF(J69='11 FORMULAS'!$O$6,'11 FORMULAS'!$P$6,""))</f>
        <v/>
      </c>
      <c r="M69" s="1"/>
      <c r="N69" s="65" t="str">
        <f>+IF(M69='11 FORMULAS'!$H$4,'11 FORMULAS'!$I$4,IF(M69='11 FORMULAS'!$H$5,'11 FORMULAS'!$I$5,""))</f>
        <v/>
      </c>
      <c r="O69" s="4"/>
      <c r="P69" s="4"/>
      <c r="Q69" s="4"/>
      <c r="R69" s="333" t="str">
        <f t="shared" ref="R69" si="31">+IFERROR(K69+N69,"")</f>
        <v/>
      </c>
      <c r="S69" s="333">
        <f>IF(L69='11 FORMULAS'!$P$5,S68-(S68*R69),S68)</f>
        <v>0.24</v>
      </c>
      <c r="T69" s="333">
        <f>IF(L69='11 FORMULAS'!$P$6,T68-(T68*R69),T68)</f>
        <v>0.6</v>
      </c>
      <c r="U69" s="459"/>
      <c r="V69" s="462"/>
      <c r="X69" s="328"/>
      <c r="Y69" s="329"/>
      <c r="Z69" s="329"/>
    </row>
    <row r="70" spans="1:26" ht="29.45" customHeight="1" x14ac:dyDescent="0.25">
      <c r="A70" s="453"/>
      <c r="B70" s="456"/>
      <c r="C70" s="433"/>
      <c r="D70" s="436"/>
      <c r="E70" s="69">
        <v>3</v>
      </c>
      <c r="F70" s="231"/>
      <c r="G70" s="231"/>
      <c r="H70" s="231"/>
      <c r="I70" s="318" t="str">
        <f t="shared" si="16"/>
        <v xml:space="preserve">  </v>
      </c>
      <c r="J70" s="1"/>
      <c r="K70" s="65" t="str">
        <f>+IF(J70='11 FORMULAS'!$E$4,'11 FORMULAS'!$F$4,IF(J70='11 FORMULAS'!$E$5,'11 FORMULAS'!$F$5,IF(J70='11 FORMULAS'!$E$6,'11 FORMULAS'!$F$6,"")))</f>
        <v/>
      </c>
      <c r="L70" s="65" t="str">
        <f>+IF(OR(J70='11 FORMULAS'!$O$4,J70='11 FORMULAS'!$O$5),'11 FORMULAS'!$P$5,IF(J70='11 FORMULAS'!$O$6,'11 FORMULAS'!$P$6,""))</f>
        <v/>
      </c>
      <c r="M70" s="1"/>
      <c r="N70" s="65" t="str">
        <f>+IF(M70='11 FORMULAS'!$H$4,'11 FORMULAS'!$I$4,IF(M70='11 FORMULAS'!$H$5,'11 FORMULAS'!$I$5,""))</f>
        <v/>
      </c>
      <c r="O70" s="4"/>
      <c r="P70" s="4"/>
      <c r="Q70" s="4"/>
      <c r="R70" s="333" t="str">
        <f>+IFERROR(K70+N70,"")</f>
        <v/>
      </c>
      <c r="S70" s="333">
        <f>IF(L70='11 FORMULAS'!$P$5,S69-(S69*R70),S69)</f>
        <v>0.24</v>
      </c>
      <c r="T70" s="333">
        <f>IF(L70='11 FORMULAS'!$P$6,T69-(T69*R70),T69)</f>
        <v>0.6</v>
      </c>
      <c r="U70" s="459"/>
      <c r="V70" s="462"/>
      <c r="X70" s="328"/>
      <c r="Y70" s="329"/>
      <c r="Z70" s="329"/>
    </row>
    <row r="71" spans="1:26" ht="29.45" customHeight="1" thickBot="1" x14ac:dyDescent="0.3">
      <c r="A71" s="454"/>
      <c r="B71" s="457"/>
      <c r="C71" s="434"/>
      <c r="D71" s="437"/>
      <c r="E71" s="70">
        <v>4</v>
      </c>
      <c r="F71" s="232"/>
      <c r="G71" s="232"/>
      <c r="H71" s="232"/>
      <c r="I71" s="319" t="str">
        <f t="shared" si="16"/>
        <v xml:space="preserve">  </v>
      </c>
      <c r="J71" s="7"/>
      <c r="K71" s="66" t="str">
        <f>+IF(J71='11 FORMULAS'!$E$4,'11 FORMULAS'!$F$4,IF(J71='11 FORMULAS'!$E$5,'11 FORMULAS'!$F$5,IF(J71='11 FORMULAS'!$E$6,'11 FORMULAS'!$F$6,"")))</f>
        <v/>
      </c>
      <c r="L71" s="66" t="str">
        <f>+IF(OR(J71='11 FORMULAS'!$O$4,J71='11 FORMULAS'!$O$5),'11 FORMULAS'!$P$5,IF(J71='11 FORMULAS'!$O$6,'11 FORMULAS'!$P$6,""))</f>
        <v/>
      </c>
      <c r="M71" s="7"/>
      <c r="N71" s="66" t="str">
        <f>+IF(M71='11 FORMULAS'!$H$4,'11 FORMULAS'!$I$4,IF(M71='11 FORMULAS'!$H$5,'11 FORMULAS'!$I$5,""))</f>
        <v/>
      </c>
      <c r="O71" s="8"/>
      <c r="P71" s="8"/>
      <c r="Q71" s="8"/>
      <c r="R71" s="334" t="str">
        <f t="shared" ref="R71" si="32">+IFERROR(K71+N71,"")</f>
        <v/>
      </c>
      <c r="S71" s="334">
        <f>IF(L71='11 FORMULAS'!$P$5,S70-(S70*R71),S70)</f>
        <v>0.24</v>
      </c>
      <c r="T71" s="334">
        <f>IF(L71='11 FORMULAS'!$P$6,T70-(T70*R71),T70)</f>
        <v>0.6</v>
      </c>
      <c r="U71" s="460"/>
      <c r="V71" s="463"/>
    </row>
    <row r="72" spans="1:26" ht="99.75" x14ac:dyDescent="0.25">
      <c r="A72" s="452" t="str">
        <f>'2 CONTEXTO E IDENTIFICACIÓN'!A25</f>
        <v>M2 - R7</v>
      </c>
      <c r="B72" s="455" t="str">
        <f>+'2 CONTEXTO E IDENTIFICACIÓN'!E25</f>
        <v>Posibilidad de pérdida Económica y Reputacional por inoportunidad en la presentación de informes a los entes de control,  debido a retraso en la elaboración de los informes, fallas en los aplicativos para reportar la información, falta de conciliación de información a reportar, error en la consolidación de información por parte de responsable.</v>
      </c>
      <c r="C72" s="432">
        <f>+'3 PROBABIL E IMPACTO INHERENTE'!E25</f>
        <v>0.4</v>
      </c>
      <c r="D72" s="435">
        <f>+'3 PROBABIL E IMPACTO INHERENTE'!M25</f>
        <v>0.6</v>
      </c>
      <c r="E72" s="68">
        <v>1</v>
      </c>
      <c r="F72" s="71" t="s">
        <v>375</v>
      </c>
      <c r="G72" s="71" t="s">
        <v>378</v>
      </c>
      <c r="H72" s="71" t="s">
        <v>379</v>
      </c>
      <c r="I72" s="317" t="str">
        <f t="shared" ref="I72:I87" si="33">+CONCATENATE(F72," ",G72," ",H72)</f>
        <v>Profesional de contabilidad,  presenta informes a los diferentes entes de control de acuerdo al cronograma (mensual, trimestral y anual), realizando verificación y conciliación de la información en los informes respectivos para la presentación oportuna a los diferentes entes de control;  con el fin de dar cumplimiento y evitar sanciones a la entidad.</v>
      </c>
      <c r="J72" s="5" t="s">
        <v>86</v>
      </c>
      <c r="K72" s="64">
        <f>+IF(J72='11 FORMULAS'!$E$4,'11 FORMULAS'!$F$4,IF(J72='11 FORMULAS'!$E$5,'11 FORMULAS'!$F$5,IF(J72='11 FORMULAS'!$E$6,'11 FORMULAS'!$F$6,"")))</f>
        <v>0.25</v>
      </c>
      <c r="L72" s="64" t="str">
        <f>+IF(OR(J72='11 FORMULAS'!$O$4,J72='11 FORMULAS'!$O$5),'11 FORMULAS'!$P$5,IF(J72='11 FORMULAS'!$O$6,'11 FORMULAS'!$P$6,""))</f>
        <v>Probabilidad</v>
      </c>
      <c r="M72" s="5" t="s">
        <v>75</v>
      </c>
      <c r="N72" s="64">
        <f>+IF(M72='11 FORMULAS'!$H$4,'11 FORMULAS'!$I$4,IF(M72='11 FORMULAS'!$H$5,'11 FORMULAS'!$I$5,""))</f>
        <v>0.15</v>
      </c>
      <c r="O72" s="6" t="s">
        <v>78</v>
      </c>
      <c r="P72" s="6" t="s">
        <v>80</v>
      </c>
      <c r="Q72" s="6" t="s">
        <v>83</v>
      </c>
      <c r="R72" s="332">
        <f>+IFERROR(K72+N72,"")</f>
        <v>0.4</v>
      </c>
      <c r="S72" s="332">
        <f>IF(L72='11 FORMULAS'!$P$5,C72-(C72*R72),C72)</f>
        <v>0.24</v>
      </c>
      <c r="T72" s="332">
        <f>IF(L72='11 FORMULAS'!$P$6,D72-(D72*R72),D72)</f>
        <v>0.6</v>
      </c>
      <c r="U72" s="458">
        <f>+IF(S75="","",S75)</f>
        <v>0.14399999999999999</v>
      </c>
      <c r="V72" s="461">
        <f>+IF(T75="","",T75)</f>
        <v>0.6</v>
      </c>
      <c r="X72" s="328"/>
      <c r="Y72" s="329"/>
      <c r="Z72" s="329"/>
    </row>
    <row r="73" spans="1:26" ht="42.75" x14ac:dyDescent="0.25">
      <c r="A73" s="453"/>
      <c r="B73" s="456"/>
      <c r="C73" s="433"/>
      <c r="D73" s="436"/>
      <c r="E73" s="69">
        <v>2</v>
      </c>
      <c r="F73" s="231" t="s">
        <v>375</v>
      </c>
      <c r="G73" s="231" t="s">
        <v>380</v>
      </c>
      <c r="H73" s="231" t="s">
        <v>381</v>
      </c>
      <c r="I73" s="318" t="str">
        <f t="shared" si="33"/>
        <v>Profesional de contabilidad,  realiza revisión previa al envió definitivo del informe a los entes de control,  con el fin evitar errores que podrían generar sanciones.</v>
      </c>
      <c r="J73" s="1" t="s">
        <v>86</v>
      </c>
      <c r="K73" s="65">
        <f>+IF(J73='11 FORMULAS'!$E$4,'11 FORMULAS'!$F$4,IF(J73='11 FORMULAS'!$E$5,'11 FORMULAS'!$F$5,IF(J73='11 FORMULAS'!$E$6,'11 FORMULAS'!$F$6,"")))</f>
        <v>0.25</v>
      </c>
      <c r="L73" s="65" t="str">
        <f>+IF(OR(J73='11 FORMULAS'!$O$4,J73='11 FORMULAS'!$O$5),'11 FORMULAS'!$P$5,IF(J73='11 FORMULAS'!$O$6,'11 FORMULAS'!$P$6,""))</f>
        <v>Probabilidad</v>
      </c>
      <c r="M73" s="1" t="s">
        <v>75</v>
      </c>
      <c r="N73" s="65">
        <f>+IF(M73='11 FORMULAS'!$H$4,'11 FORMULAS'!$I$4,IF(M73='11 FORMULAS'!$H$5,'11 FORMULAS'!$I$5,""))</f>
        <v>0.15</v>
      </c>
      <c r="O73" s="4" t="s">
        <v>78</v>
      </c>
      <c r="P73" s="4" t="s">
        <v>80</v>
      </c>
      <c r="Q73" s="4" t="s">
        <v>83</v>
      </c>
      <c r="R73" s="333">
        <f t="shared" ref="R73" si="34">+IFERROR(K73+N73,"")</f>
        <v>0.4</v>
      </c>
      <c r="S73" s="333">
        <f>IF(L73='11 FORMULAS'!$P$5,S72-(S72*R73),S72)</f>
        <v>0.14399999999999999</v>
      </c>
      <c r="T73" s="333">
        <f>IF(L73='11 FORMULAS'!$P$6,T72-(T72*R73),T72)</f>
        <v>0.6</v>
      </c>
      <c r="U73" s="459"/>
      <c r="V73" s="462"/>
      <c r="X73" s="328"/>
      <c r="Y73" s="329"/>
      <c r="Z73" s="329"/>
    </row>
    <row r="74" spans="1:26" ht="29.45" customHeight="1" x14ac:dyDescent="0.25">
      <c r="A74" s="453"/>
      <c r="B74" s="456"/>
      <c r="C74" s="433"/>
      <c r="D74" s="436"/>
      <c r="E74" s="69">
        <v>3</v>
      </c>
      <c r="F74" s="231"/>
      <c r="G74" s="231"/>
      <c r="H74" s="231"/>
      <c r="I74" s="318" t="str">
        <f t="shared" si="33"/>
        <v xml:space="preserve">  </v>
      </c>
      <c r="J74" s="1"/>
      <c r="K74" s="65" t="str">
        <f>+IF(J74='11 FORMULAS'!$E$4,'11 FORMULAS'!$F$4,IF(J74='11 FORMULAS'!$E$5,'11 FORMULAS'!$F$5,IF(J74='11 FORMULAS'!$E$6,'11 FORMULAS'!$F$6,"")))</f>
        <v/>
      </c>
      <c r="L74" s="65" t="str">
        <f>+IF(OR(J74='11 FORMULAS'!$O$4,J74='11 FORMULAS'!$O$5),'11 FORMULAS'!$P$5,IF(J74='11 FORMULAS'!$O$6,'11 FORMULAS'!$P$6,""))</f>
        <v/>
      </c>
      <c r="M74" s="1"/>
      <c r="N74" s="65" t="str">
        <f>+IF(M74='11 FORMULAS'!$H$4,'11 FORMULAS'!$I$4,IF(M74='11 FORMULAS'!$H$5,'11 FORMULAS'!$I$5,""))</f>
        <v/>
      </c>
      <c r="O74" s="4"/>
      <c r="P74" s="4"/>
      <c r="Q74" s="4"/>
      <c r="R74" s="333" t="str">
        <f>+IFERROR(K74+N74,"")</f>
        <v/>
      </c>
      <c r="S74" s="333">
        <f>IF(L74='11 FORMULAS'!$P$5,S73-(S73*R74),S73)</f>
        <v>0.14399999999999999</v>
      </c>
      <c r="T74" s="333">
        <f>IF(L74='11 FORMULAS'!$P$6,T73-(T73*R74),T73)</f>
        <v>0.6</v>
      </c>
      <c r="U74" s="459"/>
      <c r="V74" s="462"/>
      <c r="X74" s="328"/>
      <c r="Y74" s="329"/>
      <c r="Z74" s="329"/>
    </row>
    <row r="75" spans="1:26" ht="29.45" customHeight="1" thickBot="1" x14ac:dyDescent="0.3">
      <c r="A75" s="454"/>
      <c r="B75" s="457"/>
      <c r="C75" s="434"/>
      <c r="D75" s="437"/>
      <c r="E75" s="70">
        <v>4</v>
      </c>
      <c r="F75" s="232"/>
      <c r="G75" s="232"/>
      <c r="H75" s="232"/>
      <c r="I75" s="319" t="str">
        <f t="shared" si="33"/>
        <v xml:space="preserve">  </v>
      </c>
      <c r="J75" s="7"/>
      <c r="K75" s="66" t="str">
        <f>+IF(J75='11 FORMULAS'!$E$4,'11 FORMULAS'!$F$4,IF(J75='11 FORMULAS'!$E$5,'11 FORMULAS'!$F$5,IF(J75='11 FORMULAS'!$E$6,'11 FORMULAS'!$F$6,"")))</f>
        <v/>
      </c>
      <c r="L75" s="66" t="str">
        <f>+IF(OR(J75='11 FORMULAS'!$O$4,J75='11 FORMULAS'!$O$5),'11 FORMULAS'!$P$5,IF(J75='11 FORMULAS'!$O$6,'11 FORMULAS'!$P$6,""))</f>
        <v/>
      </c>
      <c r="M75" s="7"/>
      <c r="N75" s="66" t="str">
        <f>+IF(M75='11 FORMULAS'!$H$4,'11 FORMULAS'!$I$4,IF(M75='11 FORMULAS'!$H$5,'11 FORMULAS'!$I$5,""))</f>
        <v/>
      </c>
      <c r="O75" s="8"/>
      <c r="P75" s="8"/>
      <c r="Q75" s="8"/>
      <c r="R75" s="334" t="str">
        <f t="shared" ref="R75" si="35">+IFERROR(K75+N75,"")</f>
        <v/>
      </c>
      <c r="S75" s="334">
        <f>IF(L75='11 FORMULAS'!$P$5,S74-(S74*R75),S74)</f>
        <v>0.14399999999999999</v>
      </c>
      <c r="T75" s="334">
        <f>IF(L75='11 FORMULAS'!$P$6,T74-(T74*R75),T74)</f>
        <v>0.6</v>
      </c>
      <c r="U75" s="460"/>
      <c r="V75" s="463"/>
    </row>
    <row r="76" spans="1:26" ht="133.5" customHeight="1" x14ac:dyDescent="0.25">
      <c r="A76" s="452" t="str">
        <f>'2 CONTEXTO E IDENTIFICACIÓN'!A26</f>
        <v>M2 - R8</v>
      </c>
      <c r="B76" s="455" t="str">
        <f>+'2 CONTEXTO E IDENTIFICACIÓN'!E26</f>
        <v>Posibilidad de pérdida Económica y Reputacional por incremento en las cuentas por pagar financiadas con reconocimiento y no con recaudo, debido a incumplimiento de los pagos en los plazos pactados en los contratos, comprometen recursos mayores en OPS y proveedores.</v>
      </c>
      <c r="C76" s="432">
        <f>+'3 PROBABIL E IMPACTO INHERENTE'!E26</f>
        <v>0.6</v>
      </c>
      <c r="D76" s="435">
        <f>+'3 PROBABIL E IMPACTO INHERENTE'!M26</f>
        <v>0.4</v>
      </c>
      <c r="E76" s="68">
        <v>1</v>
      </c>
      <c r="F76" s="71" t="s">
        <v>404</v>
      </c>
      <c r="G76" s="71" t="s">
        <v>405</v>
      </c>
      <c r="H76" s="71" t="s">
        <v>406</v>
      </c>
      <c r="I76" s="317" t="str">
        <f t="shared" si="33"/>
        <v>Profesional Universitario de presupuesto, realiza conciliación de RP  el último trimestre del año y envía oficios de advertencias a las diferentes áreas, con el fin de que se disminuyan las cuentas por pagar, y cuando existan saldos se elaboren las respectivas actas de liquidación para que los saldos a favor del hospital puedan ser liberados en presupuesta oportunamente.</v>
      </c>
      <c r="J76" s="5" t="s">
        <v>86</v>
      </c>
      <c r="K76" s="64">
        <f>+IF(J76='11 FORMULAS'!$E$4,'11 FORMULAS'!$F$4,IF(J76='11 FORMULAS'!$E$5,'11 FORMULAS'!$F$5,IF(J76='11 FORMULAS'!$E$6,'11 FORMULAS'!$F$6,"")))</f>
        <v>0.25</v>
      </c>
      <c r="L76" s="64" t="str">
        <f>+IF(OR(J76='11 FORMULAS'!$O$4,J76='11 FORMULAS'!$O$5),'11 FORMULAS'!$P$5,IF(J76='11 FORMULAS'!$O$6,'11 FORMULAS'!$P$6,""))</f>
        <v>Probabilidad</v>
      </c>
      <c r="M76" s="5" t="s">
        <v>75</v>
      </c>
      <c r="N76" s="64">
        <f>+IF(M76='11 FORMULAS'!$H$4,'11 FORMULAS'!$I$4,IF(M76='11 FORMULAS'!$H$5,'11 FORMULAS'!$I$5,""))</f>
        <v>0.15</v>
      </c>
      <c r="O76" s="6" t="s">
        <v>79</v>
      </c>
      <c r="P76" s="6" t="s">
        <v>80</v>
      </c>
      <c r="Q76" s="6" t="s">
        <v>83</v>
      </c>
      <c r="R76" s="332">
        <f>+IFERROR(K76+N76,"")</f>
        <v>0.4</v>
      </c>
      <c r="S76" s="332">
        <f>IF(L76='11 FORMULAS'!$P$5,C76-(C76*R76),C76)</f>
        <v>0.36</v>
      </c>
      <c r="T76" s="332">
        <f>IF(L76='11 FORMULAS'!$P$6,D76-(D76*R76),D76)</f>
        <v>0.4</v>
      </c>
      <c r="U76" s="458">
        <f>+IF(S79="","",S79)</f>
        <v>0.36</v>
      </c>
      <c r="V76" s="461">
        <f>+IF(T79="","",T79)</f>
        <v>0.4</v>
      </c>
      <c r="X76" s="328"/>
      <c r="Y76" s="329"/>
      <c r="Z76" s="329"/>
    </row>
    <row r="77" spans="1:26" ht="29.45" customHeight="1" x14ac:dyDescent="0.25">
      <c r="A77" s="453"/>
      <c r="B77" s="456"/>
      <c r="C77" s="433"/>
      <c r="D77" s="436"/>
      <c r="E77" s="69">
        <v>2</v>
      </c>
      <c r="F77" s="231"/>
      <c r="G77" s="231"/>
      <c r="H77" s="231"/>
      <c r="I77" s="318" t="str">
        <f t="shared" si="33"/>
        <v xml:space="preserve">  </v>
      </c>
      <c r="J77" s="1"/>
      <c r="K77" s="65" t="str">
        <f>+IF(J77='11 FORMULAS'!$E$4,'11 FORMULAS'!$F$4,IF(J77='11 FORMULAS'!$E$5,'11 FORMULAS'!$F$5,IF(J77='11 FORMULAS'!$E$6,'11 FORMULAS'!$F$6,"")))</f>
        <v/>
      </c>
      <c r="L77" s="65" t="str">
        <f>+IF(OR(J77='11 FORMULAS'!$O$4,J77='11 FORMULAS'!$O$5),'11 FORMULAS'!$P$5,IF(J77='11 FORMULAS'!$O$6,'11 FORMULAS'!$P$6,""))</f>
        <v/>
      </c>
      <c r="M77" s="1"/>
      <c r="N77" s="65" t="str">
        <f>+IF(M77='11 FORMULAS'!$H$4,'11 FORMULAS'!$I$4,IF(M77='11 FORMULAS'!$H$5,'11 FORMULAS'!$I$5,""))</f>
        <v/>
      </c>
      <c r="O77" s="4"/>
      <c r="P77" s="4"/>
      <c r="Q77" s="4"/>
      <c r="R77" s="333" t="str">
        <f t="shared" ref="R77" si="36">+IFERROR(K77+N77,"")</f>
        <v/>
      </c>
      <c r="S77" s="333">
        <f>IF(L77='11 FORMULAS'!$P$5,S76-(S76*R77),S76)</f>
        <v>0.36</v>
      </c>
      <c r="T77" s="333">
        <f>IF(L77='11 FORMULAS'!$P$6,T76-(T76*R77),T76)</f>
        <v>0.4</v>
      </c>
      <c r="U77" s="459"/>
      <c r="V77" s="462"/>
      <c r="X77" s="328"/>
      <c r="Y77" s="329"/>
      <c r="Z77" s="329"/>
    </row>
    <row r="78" spans="1:26" ht="29.45" customHeight="1" x14ac:dyDescent="0.25">
      <c r="A78" s="453"/>
      <c r="B78" s="456"/>
      <c r="C78" s="433"/>
      <c r="D78" s="436"/>
      <c r="E78" s="69">
        <v>3</v>
      </c>
      <c r="F78" s="231"/>
      <c r="G78" s="231"/>
      <c r="H78" s="231"/>
      <c r="I78" s="318" t="str">
        <f t="shared" si="33"/>
        <v xml:space="preserve">  </v>
      </c>
      <c r="J78" s="1"/>
      <c r="K78" s="65" t="str">
        <f>+IF(J78='11 FORMULAS'!$E$4,'11 FORMULAS'!$F$4,IF(J78='11 FORMULAS'!$E$5,'11 FORMULAS'!$F$5,IF(J78='11 FORMULAS'!$E$6,'11 FORMULAS'!$F$6,"")))</f>
        <v/>
      </c>
      <c r="L78" s="65" t="str">
        <f>+IF(OR(J78='11 FORMULAS'!$O$4,J78='11 FORMULAS'!$O$5),'11 FORMULAS'!$P$5,IF(J78='11 FORMULAS'!$O$6,'11 FORMULAS'!$P$6,""))</f>
        <v/>
      </c>
      <c r="M78" s="1"/>
      <c r="N78" s="65" t="str">
        <f>+IF(M78='11 FORMULAS'!$H$4,'11 FORMULAS'!$I$4,IF(M78='11 FORMULAS'!$H$5,'11 FORMULAS'!$I$5,""))</f>
        <v/>
      </c>
      <c r="O78" s="4"/>
      <c r="P78" s="4"/>
      <c r="Q78" s="4"/>
      <c r="R78" s="333" t="str">
        <f>+IFERROR(K78+N78,"")</f>
        <v/>
      </c>
      <c r="S78" s="333">
        <f>IF(L78='11 FORMULAS'!$P$5,S77-(S77*R78),S77)</f>
        <v>0.36</v>
      </c>
      <c r="T78" s="333">
        <f>IF(L78='11 FORMULAS'!$P$6,T77-(T77*R78),T77)</f>
        <v>0.4</v>
      </c>
      <c r="U78" s="459"/>
      <c r="V78" s="462"/>
      <c r="X78" s="328"/>
      <c r="Y78" s="329"/>
      <c r="Z78" s="329"/>
    </row>
    <row r="79" spans="1:26" ht="29.45" customHeight="1" thickBot="1" x14ac:dyDescent="0.3">
      <c r="A79" s="454"/>
      <c r="B79" s="457"/>
      <c r="C79" s="434"/>
      <c r="D79" s="437"/>
      <c r="E79" s="70">
        <v>4</v>
      </c>
      <c r="F79" s="232"/>
      <c r="G79" s="232"/>
      <c r="H79" s="232"/>
      <c r="I79" s="319" t="str">
        <f t="shared" si="33"/>
        <v xml:space="preserve">  </v>
      </c>
      <c r="J79" s="7"/>
      <c r="K79" s="66" t="str">
        <f>+IF(J79='11 FORMULAS'!$E$4,'11 FORMULAS'!$F$4,IF(J79='11 FORMULAS'!$E$5,'11 FORMULAS'!$F$5,IF(J79='11 FORMULAS'!$E$6,'11 FORMULAS'!$F$6,"")))</f>
        <v/>
      </c>
      <c r="L79" s="66" t="str">
        <f>+IF(OR(J79='11 FORMULAS'!$O$4,J79='11 FORMULAS'!$O$5),'11 FORMULAS'!$P$5,IF(J79='11 FORMULAS'!$O$6,'11 FORMULAS'!$P$6,""))</f>
        <v/>
      </c>
      <c r="M79" s="7"/>
      <c r="N79" s="66" t="str">
        <f>+IF(M79='11 FORMULAS'!$H$4,'11 FORMULAS'!$I$4,IF(M79='11 FORMULAS'!$H$5,'11 FORMULAS'!$I$5,""))</f>
        <v/>
      </c>
      <c r="O79" s="8"/>
      <c r="P79" s="8"/>
      <c r="Q79" s="8"/>
      <c r="R79" s="334" t="str">
        <f t="shared" ref="R79" si="37">+IFERROR(K79+N79,"")</f>
        <v/>
      </c>
      <c r="S79" s="334">
        <f>IF(L79='11 FORMULAS'!$P$5,S78-(S78*R79),S78)</f>
        <v>0.36</v>
      </c>
      <c r="T79" s="334">
        <f>IF(L79='11 FORMULAS'!$P$6,T78-(T78*R79),T78)</f>
        <v>0.4</v>
      </c>
      <c r="U79" s="460"/>
      <c r="V79" s="463"/>
    </row>
    <row r="80" spans="1:26" ht="84" customHeight="1" x14ac:dyDescent="0.25">
      <c r="A80" s="452" t="str">
        <f>'2 CONTEXTO E IDENTIFICACIÓN'!A27</f>
        <v>M2 - R9</v>
      </c>
      <c r="B80" s="455" t="str">
        <f>+'2 CONTEXTO E IDENTIFICACIÓN'!E27</f>
        <v>Posibilidad de pérdida Económica por sanción de entes de control,  debido a la información errónea en el  reporte de recaudos por cartera y tesorería, en los rubros de ventas de servicios de cuentas por cobrar, ya que no se registran en la ejecución del sistema dinámica-net.</v>
      </c>
      <c r="C80" s="432">
        <f>+'3 PROBABIL E IMPACTO INHERENTE'!E27</f>
        <v>0.6</v>
      </c>
      <c r="D80" s="435">
        <f>+'3 PROBABIL E IMPACTO INHERENTE'!M27</f>
        <v>0.4</v>
      </c>
      <c r="E80" s="68">
        <v>1</v>
      </c>
      <c r="F80" s="71" t="s">
        <v>407</v>
      </c>
      <c r="G80" s="71" t="s">
        <v>408</v>
      </c>
      <c r="H80" s="71" t="s">
        <v>409</v>
      </c>
      <c r="I80" s="317" t="str">
        <f t="shared" si="33"/>
        <v>Responsables de tesorería y cartera,  elaboran la conciliación de recaudos mensualmente, con el fin de registrar la ejecución mensual de ingresos.</v>
      </c>
      <c r="J80" s="5" t="s">
        <v>86</v>
      </c>
      <c r="K80" s="64">
        <f>+IF(J80='11 FORMULAS'!$E$4,'11 FORMULAS'!$F$4,IF(J80='11 FORMULAS'!$E$5,'11 FORMULAS'!$F$5,IF(J80='11 FORMULAS'!$E$6,'11 FORMULAS'!$F$6,"")))</f>
        <v>0.25</v>
      </c>
      <c r="L80" s="64" t="str">
        <f>+IF(OR(J80='11 FORMULAS'!$O$4,J80='11 FORMULAS'!$O$5),'11 FORMULAS'!$P$5,IF(J80='11 FORMULAS'!$O$6,'11 FORMULAS'!$P$6,""))</f>
        <v>Probabilidad</v>
      </c>
      <c r="M80" s="5" t="s">
        <v>75</v>
      </c>
      <c r="N80" s="64">
        <f>+IF(M80='11 FORMULAS'!$H$4,'11 FORMULAS'!$I$4,IF(M80='11 FORMULAS'!$H$5,'11 FORMULAS'!$I$5,""))</f>
        <v>0.15</v>
      </c>
      <c r="O80" s="6" t="s">
        <v>78</v>
      </c>
      <c r="P80" s="6" t="s">
        <v>80</v>
      </c>
      <c r="Q80" s="6" t="s">
        <v>83</v>
      </c>
      <c r="R80" s="332">
        <f>+IFERROR(K80+N80,"")</f>
        <v>0.4</v>
      </c>
      <c r="S80" s="332">
        <f>IF(L80='11 FORMULAS'!$P$5,C80-(C80*R80),C80)</f>
        <v>0.36</v>
      </c>
      <c r="T80" s="332">
        <f>IF(L80='11 FORMULAS'!$P$6,D80-(D80*R80),D80)</f>
        <v>0.4</v>
      </c>
      <c r="U80" s="458">
        <f>+IF(S83="","",S83)</f>
        <v>0.36</v>
      </c>
      <c r="V80" s="461">
        <f>+IF(T83="","",T83)</f>
        <v>0.4</v>
      </c>
      <c r="X80" s="328"/>
      <c r="Y80" s="329"/>
      <c r="Z80" s="329"/>
    </row>
    <row r="81" spans="1:26" ht="29.45" customHeight="1" x14ac:dyDescent="0.25">
      <c r="A81" s="453"/>
      <c r="B81" s="456"/>
      <c r="C81" s="433"/>
      <c r="D81" s="436"/>
      <c r="E81" s="69">
        <v>2</v>
      </c>
      <c r="F81" s="231"/>
      <c r="G81" s="231"/>
      <c r="H81" s="231"/>
      <c r="I81" s="318" t="str">
        <f t="shared" si="33"/>
        <v xml:space="preserve">  </v>
      </c>
      <c r="J81" s="1"/>
      <c r="K81" s="65" t="str">
        <f>+IF(J81='11 FORMULAS'!$E$4,'11 FORMULAS'!$F$4,IF(J81='11 FORMULAS'!$E$5,'11 FORMULAS'!$F$5,IF(J81='11 FORMULAS'!$E$6,'11 FORMULAS'!$F$6,"")))</f>
        <v/>
      </c>
      <c r="L81" s="65" t="str">
        <f>+IF(OR(J81='11 FORMULAS'!$O$4,J81='11 FORMULAS'!$O$5),'11 FORMULAS'!$P$5,IF(J81='11 FORMULAS'!$O$6,'11 FORMULAS'!$P$6,""))</f>
        <v/>
      </c>
      <c r="M81" s="1"/>
      <c r="N81" s="65" t="str">
        <f>+IF(M81='11 FORMULAS'!$H$4,'11 FORMULAS'!$I$4,IF(M81='11 FORMULAS'!$H$5,'11 FORMULAS'!$I$5,""))</f>
        <v/>
      </c>
      <c r="O81" s="4"/>
      <c r="P81" s="4"/>
      <c r="Q81" s="4"/>
      <c r="R81" s="333" t="str">
        <f t="shared" ref="R81" si="38">+IFERROR(K81+N81,"")</f>
        <v/>
      </c>
      <c r="S81" s="333">
        <f>IF(L81='11 FORMULAS'!$P$5,S80-(S80*R81),S80)</f>
        <v>0.36</v>
      </c>
      <c r="T81" s="333">
        <f>IF(L81='11 FORMULAS'!$P$6,T80-(T80*R81),T80)</f>
        <v>0.4</v>
      </c>
      <c r="U81" s="459"/>
      <c r="V81" s="462"/>
      <c r="X81" s="328"/>
      <c r="Y81" s="329"/>
      <c r="Z81" s="329"/>
    </row>
    <row r="82" spans="1:26" ht="29.45" customHeight="1" x14ac:dyDescent="0.25">
      <c r="A82" s="453"/>
      <c r="B82" s="456"/>
      <c r="C82" s="433"/>
      <c r="D82" s="436"/>
      <c r="E82" s="69">
        <v>3</v>
      </c>
      <c r="F82" s="231"/>
      <c r="G82" s="231"/>
      <c r="H82" s="231"/>
      <c r="I82" s="318" t="str">
        <f t="shared" si="33"/>
        <v xml:space="preserve">  </v>
      </c>
      <c r="J82" s="1"/>
      <c r="K82" s="65" t="str">
        <f>+IF(J82='11 FORMULAS'!$E$4,'11 FORMULAS'!$F$4,IF(J82='11 FORMULAS'!$E$5,'11 FORMULAS'!$F$5,IF(J82='11 FORMULAS'!$E$6,'11 FORMULAS'!$F$6,"")))</f>
        <v/>
      </c>
      <c r="L82" s="65" t="str">
        <f>+IF(OR(J82='11 FORMULAS'!$O$4,J82='11 FORMULAS'!$O$5),'11 FORMULAS'!$P$5,IF(J82='11 FORMULAS'!$O$6,'11 FORMULAS'!$P$6,""))</f>
        <v/>
      </c>
      <c r="M82" s="1"/>
      <c r="N82" s="65" t="str">
        <f>+IF(M82='11 FORMULAS'!$H$4,'11 FORMULAS'!$I$4,IF(M82='11 FORMULAS'!$H$5,'11 FORMULAS'!$I$5,""))</f>
        <v/>
      </c>
      <c r="O82" s="4"/>
      <c r="P82" s="4"/>
      <c r="Q82" s="4"/>
      <c r="R82" s="333" t="str">
        <f>+IFERROR(K82+N82,"")</f>
        <v/>
      </c>
      <c r="S82" s="333">
        <f>IF(L82='11 FORMULAS'!$P$5,S81-(S81*R82),S81)</f>
        <v>0.36</v>
      </c>
      <c r="T82" s="333">
        <f>IF(L82='11 FORMULAS'!$P$6,T81-(T81*R82),T81)</f>
        <v>0.4</v>
      </c>
      <c r="U82" s="459"/>
      <c r="V82" s="462"/>
      <c r="X82" s="328"/>
      <c r="Y82" s="329"/>
      <c r="Z82" s="329"/>
    </row>
    <row r="83" spans="1:26" ht="29.45" customHeight="1" thickBot="1" x14ac:dyDescent="0.3">
      <c r="A83" s="454"/>
      <c r="B83" s="457"/>
      <c r="C83" s="434"/>
      <c r="D83" s="437"/>
      <c r="E83" s="70">
        <v>4</v>
      </c>
      <c r="F83" s="232"/>
      <c r="G83" s="232"/>
      <c r="H83" s="232"/>
      <c r="I83" s="319" t="str">
        <f t="shared" si="33"/>
        <v xml:space="preserve">  </v>
      </c>
      <c r="J83" s="7"/>
      <c r="K83" s="66" t="str">
        <f>+IF(J83='11 FORMULAS'!$E$4,'11 FORMULAS'!$F$4,IF(J83='11 FORMULAS'!$E$5,'11 FORMULAS'!$F$5,IF(J83='11 FORMULAS'!$E$6,'11 FORMULAS'!$F$6,"")))</f>
        <v/>
      </c>
      <c r="L83" s="66" t="str">
        <f>+IF(OR(J83='11 FORMULAS'!$O$4,J83='11 FORMULAS'!$O$5),'11 FORMULAS'!$P$5,IF(J83='11 FORMULAS'!$O$6,'11 FORMULAS'!$P$6,""))</f>
        <v/>
      </c>
      <c r="M83" s="7"/>
      <c r="N83" s="66" t="str">
        <f>+IF(M83='11 FORMULAS'!$H$4,'11 FORMULAS'!$I$4,IF(M83='11 FORMULAS'!$H$5,'11 FORMULAS'!$I$5,""))</f>
        <v/>
      </c>
      <c r="O83" s="8"/>
      <c r="P83" s="8"/>
      <c r="Q83" s="8"/>
      <c r="R83" s="334" t="str">
        <f t="shared" ref="R83" si="39">+IFERROR(K83+N83,"")</f>
        <v/>
      </c>
      <c r="S83" s="334">
        <f>IF(L83='11 FORMULAS'!$P$5,S82-(S82*R83),S82)</f>
        <v>0.36</v>
      </c>
      <c r="T83" s="334">
        <f>IF(L83='11 FORMULAS'!$P$6,T82-(T82*R83),T82)</f>
        <v>0.4</v>
      </c>
      <c r="U83" s="460"/>
      <c r="V83" s="463"/>
    </row>
    <row r="84" spans="1:26" ht="57" customHeight="1" x14ac:dyDescent="0.25">
      <c r="A84" s="452" t="str">
        <f>'2 CONTEXTO E IDENTIFICACIÓN'!A28</f>
        <v>M2 - R10</v>
      </c>
      <c r="B84" s="455" t="str">
        <f>+'2 CONTEXTO E IDENTIFICACIÓN'!E28</f>
        <v>Posibilidad de pérdida Económica y Reputacional por incumplimiento de la proyección de recaudo,  debido a que las entidades no cancelan lo radicado y la liquidación de entidades</v>
      </c>
      <c r="C84" s="432">
        <f>+'3 PROBABIL E IMPACTO INHERENTE'!E28</f>
        <v>0.4</v>
      </c>
      <c r="D84" s="435">
        <f>+'3 PROBABIL E IMPACTO INHERENTE'!M28</f>
        <v>0.6</v>
      </c>
      <c r="E84" s="68">
        <v>1</v>
      </c>
      <c r="F84" s="71" t="s">
        <v>382</v>
      </c>
      <c r="G84" s="71" t="s">
        <v>383</v>
      </c>
      <c r="H84" s="71" t="s">
        <v>384</v>
      </c>
      <c r="I84" s="317" t="str">
        <f t="shared" si="33"/>
        <v>Abogado encargado de área de Cartera,  realiza derechos de petición cuando no se recibe respuesta los cuales llevan a tutela y demandas, con el fin de recaudar dineros adeudados por las EPS.</v>
      </c>
      <c r="J84" s="5" t="s">
        <v>88</v>
      </c>
      <c r="K84" s="64">
        <f>+IF(J84='11 FORMULAS'!$E$4,'11 FORMULAS'!$F$4,IF(J84='11 FORMULAS'!$E$5,'11 FORMULAS'!$F$5,IF(J84='11 FORMULAS'!$E$6,'11 FORMULAS'!$F$6,"")))</f>
        <v>0.1</v>
      </c>
      <c r="L84" s="64" t="str">
        <f>+IF(OR(J84='11 FORMULAS'!$O$4,J84='11 FORMULAS'!$O$5),'11 FORMULAS'!$P$5,IF(J84='11 FORMULAS'!$O$6,'11 FORMULAS'!$P$6,""))</f>
        <v>Impacto</v>
      </c>
      <c r="M84" s="5" t="s">
        <v>75</v>
      </c>
      <c r="N84" s="64">
        <f>+IF(M84='11 FORMULAS'!$H$4,'11 FORMULAS'!$I$4,IF(M84='11 FORMULAS'!$H$5,'11 FORMULAS'!$I$5,""))</f>
        <v>0.15</v>
      </c>
      <c r="O84" s="6" t="s">
        <v>78</v>
      </c>
      <c r="P84" s="6" t="s">
        <v>80</v>
      </c>
      <c r="Q84" s="6" t="s">
        <v>83</v>
      </c>
      <c r="R84" s="332">
        <f>+IFERROR(K84+N84,"")</f>
        <v>0.25</v>
      </c>
      <c r="S84" s="332">
        <f>IF(L84='11 FORMULAS'!$P$5,C84-(C84*R84),C84)</f>
        <v>0.4</v>
      </c>
      <c r="T84" s="332">
        <f>IF(L84='11 FORMULAS'!$P$6,D84-(D84*R84),D84)</f>
        <v>0.44999999999999996</v>
      </c>
      <c r="U84" s="458">
        <f>+IF(S87="","",S87)</f>
        <v>0.28000000000000003</v>
      </c>
      <c r="V84" s="461">
        <f>+IF(T87="","",T87)</f>
        <v>0.44999999999999996</v>
      </c>
      <c r="X84" s="328"/>
      <c r="Y84" s="329"/>
      <c r="Z84" s="329"/>
    </row>
    <row r="85" spans="1:26" ht="74.25" customHeight="1" x14ac:dyDescent="0.25">
      <c r="A85" s="453"/>
      <c r="B85" s="456"/>
      <c r="C85" s="433"/>
      <c r="D85" s="436"/>
      <c r="E85" s="69">
        <v>2</v>
      </c>
      <c r="F85" s="231" t="s">
        <v>385</v>
      </c>
      <c r="G85" s="231" t="s">
        <v>386</v>
      </c>
      <c r="H85" s="231" t="s">
        <v>387</v>
      </c>
      <c r="I85" s="318" t="str">
        <f t="shared" si="33"/>
        <v>Personal de cartera,  presenta Informes de gestión de manera mensual al profesional especializado de recursos financieros, con el fin de que se conozca el recaudo mensual y la gestión del área a través de reuniones periódicas de cartera, facturación y glosas.</v>
      </c>
      <c r="J85" s="1" t="s">
        <v>87</v>
      </c>
      <c r="K85" s="65">
        <f>+IF(J85='11 FORMULAS'!$E$4,'11 FORMULAS'!$F$4,IF(J85='11 FORMULAS'!$E$5,'11 FORMULAS'!$F$5,IF(J85='11 FORMULAS'!$E$6,'11 FORMULAS'!$F$6,"")))</f>
        <v>0.15</v>
      </c>
      <c r="L85" s="65" t="str">
        <f>+IF(OR(J85='11 FORMULAS'!$O$4,J85='11 FORMULAS'!$O$5),'11 FORMULAS'!$P$5,IF(J85='11 FORMULAS'!$O$6,'11 FORMULAS'!$P$6,""))</f>
        <v>Probabilidad</v>
      </c>
      <c r="M85" s="1" t="s">
        <v>75</v>
      </c>
      <c r="N85" s="65">
        <f>+IF(M85='11 FORMULAS'!$H$4,'11 FORMULAS'!$I$4,IF(M85='11 FORMULAS'!$H$5,'11 FORMULAS'!$I$5,""))</f>
        <v>0.15</v>
      </c>
      <c r="O85" s="4" t="s">
        <v>78</v>
      </c>
      <c r="P85" s="4" t="s">
        <v>80</v>
      </c>
      <c r="Q85" s="4" t="s">
        <v>83</v>
      </c>
      <c r="R85" s="333">
        <f t="shared" ref="R85" si="40">+IFERROR(K85+N85,"")</f>
        <v>0.3</v>
      </c>
      <c r="S85" s="333">
        <f>IF(L85='11 FORMULAS'!$P$5,S84-(S84*R85),S84)</f>
        <v>0.28000000000000003</v>
      </c>
      <c r="T85" s="333">
        <f>IF(L85='11 FORMULAS'!$P$6,T84-(T84*R85),T84)</f>
        <v>0.44999999999999996</v>
      </c>
      <c r="U85" s="459"/>
      <c r="V85" s="462"/>
      <c r="X85" s="328"/>
      <c r="Y85" s="329"/>
      <c r="Z85" s="329"/>
    </row>
    <row r="86" spans="1:26" ht="29.45" customHeight="1" x14ac:dyDescent="0.25">
      <c r="A86" s="453"/>
      <c r="B86" s="456"/>
      <c r="C86" s="433"/>
      <c r="D86" s="436"/>
      <c r="E86" s="69">
        <v>3</v>
      </c>
      <c r="F86" s="231"/>
      <c r="G86" s="231"/>
      <c r="H86" s="231"/>
      <c r="I86" s="318" t="str">
        <f t="shared" si="33"/>
        <v xml:space="preserve">  </v>
      </c>
      <c r="J86" s="1"/>
      <c r="K86" s="65" t="str">
        <f>+IF(J86='11 FORMULAS'!$E$4,'11 FORMULAS'!$F$4,IF(J86='11 FORMULAS'!$E$5,'11 FORMULAS'!$F$5,IF(J86='11 FORMULAS'!$E$6,'11 FORMULAS'!$F$6,"")))</f>
        <v/>
      </c>
      <c r="L86" s="65" t="str">
        <f>+IF(OR(J86='11 FORMULAS'!$O$4,J86='11 FORMULAS'!$O$5),'11 FORMULAS'!$P$5,IF(J86='11 FORMULAS'!$O$6,'11 FORMULAS'!$P$6,""))</f>
        <v/>
      </c>
      <c r="M86" s="1"/>
      <c r="N86" s="65" t="str">
        <f>+IF(M86='11 FORMULAS'!$H$4,'11 FORMULAS'!$I$4,IF(M86='11 FORMULAS'!$H$5,'11 FORMULAS'!$I$5,""))</f>
        <v/>
      </c>
      <c r="O86" s="4"/>
      <c r="P86" s="4"/>
      <c r="Q86" s="4"/>
      <c r="R86" s="333" t="str">
        <f>+IFERROR(K86+N86,"")</f>
        <v/>
      </c>
      <c r="S86" s="333">
        <f>IF(L86='11 FORMULAS'!$P$5,S85-(S85*R86),S85)</f>
        <v>0.28000000000000003</v>
      </c>
      <c r="T86" s="333">
        <f>IF(L86='11 FORMULAS'!$P$6,T85-(T85*R86),T85)</f>
        <v>0.44999999999999996</v>
      </c>
      <c r="U86" s="459"/>
      <c r="V86" s="462"/>
      <c r="X86" s="328"/>
      <c r="Y86" s="329"/>
      <c r="Z86" s="329"/>
    </row>
    <row r="87" spans="1:26" ht="29.45" customHeight="1" thickBot="1" x14ac:dyDescent="0.3">
      <c r="A87" s="454"/>
      <c r="B87" s="457"/>
      <c r="C87" s="434"/>
      <c r="D87" s="437"/>
      <c r="E87" s="70">
        <v>4</v>
      </c>
      <c r="F87" s="232"/>
      <c r="G87" s="232"/>
      <c r="H87" s="232"/>
      <c r="I87" s="319" t="str">
        <f t="shared" si="33"/>
        <v xml:space="preserve">  </v>
      </c>
      <c r="J87" s="7"/>
      <c r="K87" s="66" t="str">
        <f>+IF(J87='11 FORMULAS'!$E$4,'11 FORMULAS'!$F$4,IF(J87='11 FORMULAS'!$E$5,'11 FORMULAS'!$F$5,IF(J87='11 FORMULAS'!$E$6,'11 FORMULAS'!$F$6,"")))</f>
        <v/>
      </c>
      <c r="L87" s="66" t="str">
        <f>+IF(OR(J87='11 FORMULAS'!$O$4,J87='11 FORMULAS'!$O$5),'11 FORMULAS'!$P$5,IF(J87='11 FORMULAS'!$O$6,'11 FORMULAS'!$P$6,""))</f>
        <v/>
      </c>
      <c r="M87" s="7"/>
      <c r="N87" s="66" t="str">
        <f>+IF(M87='11 FORMULAS'!$H$4,'11 FORMULAS'!$I$4,IF(M87='11 FORMULAS'!$H$5,'11 FORMULAS'!$I$5,""))</f>
        <v/>
      </c>
      <c r="O87" s="8"/>
      <c r="P87" s="8"/>
      <c r="Q87" s="8"/>
      <c r="R87" s="334" t="str">
        <f t="shared" ref="R87" si="41">+IFERROR(K87+N87,"")</f>
        <v/>
      </c>
      <c r="S87" s="334">
        <f>IF(L87='11 FORMULAS'!$P$5,S86-(S86*R87),S86)</f>
        <v>0.28000000000000003</v>
      </c>
      <c r="T87" s="334">
        <f>IF(L87='11 FORMULAS'!$P$6,T86-(T86*R87),T86)</f>
        <v>0.44999999999999996</v>
      </c>
      <c r="U87" s="460"/>
      <c r="V87" s="463"/>
    </row>
  </sheetData>
  <sheetProtection sheet="1" formatCells="0" formatColumns="0" formatRows="0" sort="0" autoFilter="0" pivotTables="0"/>
  <autoFilter ref="A7:W87" xr:uid="{00000000-0009-0000-0000-000004000000}"/>
  <dataConsolidate/>
  <mergeCells count="137">
    <mergeCell ref="U84:U87"/>
    <mergeCell ref="V84:V87"/>
    <mergeCell ref="B3:D3"/>
    <mergeCell ref="B4:D4"/>
    <mergeCell ref="U72:U75"/>
    <mergeCell ref="V72:V75"/>
    <mergeCell ref="U76:U79"/>
    <mergeCell ref="V76:V79"/>
    <mergeCell ref="U80:U83"/>
    <mergeCell ref="V80:V83"/>
    <mergeCell ref="U60:U63"/>
    <mergeCell ref="V60:V63"/>
    <mergeCell ref="U64:U67"/>
    <mergeCell ref="V64:V67"/>
    <mergeCell ref="U68:U71"/>
    <mergeCell ref="V68:V71"/>
    <mergeCell ref="U48:U51"/>
    <mergeCell ref="V48:V51"/>
    <mergeCell ref="U52:U55"/>
    <mergeCell ref="V52:V55"/>
    <mergeCell ref="U56:U59"/>
    <mergeCell ref="V56:V59"/>
    <mergeCell ref="U36:U39"/>
    <mergeCell ref="V36:V39"/>
    <mergeCell ref="U40:U43"/>
    <mergeCell ref="V40:V43"/>
    <mergeCell ref="U44:U47"/>
    <mergeCell ref="V44:V47"/>
    <mergeCell ref="U24:U27"/>
    <mergeCell ref="V24:V27"/>
    <mergeCell ref="U28:U31"/>
    <mergeCell ref="V28:V31"/>
    <mergeCell ref="U32:U35"/>
    <mergeCell ref="V32:V35"/>
    <mergeCell ref="X4:Z4"/>
    <mergeCell ref="U16:U19"/>
    <mergeCell ref="V16:V19"/>
    <mergeCell ref="U20:U23"/>
    <mergeCell ref="V20:V23"/>
    <mergeCell ref="U8:U11"/>
    <mergeCell ref="V8:V11"/>
    <mergeCell ref="U12:U15"/>
    <mergeCell ref="V12:V15"/>
    <mergeCell ref="A64:A67"/>
    <mergeCell ref="B64:B67"/>
    <mergeCell ref="C64:C67"/>
    <mergeCell ref="D64:D67"/>
    <mergeCell ref="A68:A71"/>
    <mergeCell ref="B68:B71"/>
    <mergeCell ref="C68:C71"/>
    <mergeCell ref="D68:D71"/>
    <mergeCell ref="A84:A87"/>
    <mergeCell ref="B84:B87"/>
    <mergeCell ref="C84:C87"/>
    <mergeCell ref="D84:D87"/>
    <mergeCell ref="A72:A75"/>
    <mergeCell ref="B72:B75"/>
    <mergeCell ref="C72:C75"/>
    <mergeCell ref="D72:D75"/>
    <mergeCell ref="A76:A79"/>
    <mergeCell ref="B76:B79"/>
    <mergeCell ref="C76:C79"/>
    <mergeCell ref="D76:D79"/>
    <mergeCell ref="A80:A83"/>
    <mergeCell ref="B80:B83"/>
    <mergeCell ref="C80:C83"/>
    <mergeCell ref="D80:D83"/>
    <mergeCell ref="D56:D59"/>
    <mergeCell ref="A60:A63"/>
    <mergeCell ref="B60:B63"/>
    <mergeCell ref="C60:C63"/>
    <mergeCell ref="D60:D63"/>
    <mergeCell ref="A56:A59"/>
    <mergeCell ref="B56:B59"/>
    <mergeCell ref="C56:C59"/>
    <mergeCell ref="A48:A51"/>
    <mergeCell ref="B48:B51"/>
    <mergeCell ref="C48:C51"/>
    <mergeCell ref="D48:D51"/>
    <mergeCell ref="A52:A55"/>
    <mergeCell ref="B52:B55"/>
    <mergeCell ref="C52:C55"/>
    <mergeCell ref="D52:D55"/>
    <mergeCell ref="A40:A43"/>
    <mergeCell ref="B40:B43"/>
    <mergeCell ref="C40:C43"/>
    <mergeCell ref="D40:D43"/>
    <mergeCell ref="A44:A47"/>
    <mergeCell ref="B44:B47"/>
    <mergeCell ref="C44:C47"/>
    <mergeCell ref="D44:D47"/>
    <mergeCell ref="A32:A35"/>
    <mergeCell ref="B32:B35"/>
    <mergeCell ref="C32:C35"/>
    <mergeCell ref="D32:D35"/>
    <mergeCell ref="A36:A39"/>
    <mergeCell ref="B36:B39"/>
    <mergeCell ref="C36:C39"/>
    <mergeCell ref="D36:D39"/>
    <mergeCell ref="A28:A31"/>
    <mergeCell ref="B28:B31"/>
    <mergeCell ref="C28:C31"/>
    <mergeCell ref="D28:D31"/>
    <mergeCell ref="A24:A27"/>
    <mergeCell ref="B24:B27"/>
    <mergeCell ref="C24:C27"/>
    <mergeCell ref="D24:D27"/>
    <mergeCell ref="A8:A11"/>
    <mergeCell ref="B8:B11"/>
    <mergeCell ref="A20:A23"/>
    <mergeCell ref="B20:B23"/>
    <mergeCell ref="C20:C23"/>
    <mergeCell ref="D20:D23"/>
    <mergeCell ref="A12:A15"/>
    <mergeCell ref="B12:B15"/>
    <mergeCell ref="C12:C15"/>
    <mergeCell ref="D12:D15"/>
    <mergeCell ref="A16:A19"/>
    <mergeCell ref="B16:B19"/>
    <mergeCell ref="C16:C19"/>
    <mergeCell ref="D16:D19"/>
    <mergeCell ref="C6:C7"/>
    <mergeCell ref="C8:C11"/>
    <mergeCell ref="D6:D7"/>
    <mergeCell ref="D8:D11"/>
    <mergeCell ref="R4:R6"/>
    <mergeCell ref="S4:S6"/>
    <mergeCell ref="T4:T6"/>
    <mergeCell ref="A1:A2"/>
    <mergeCell ref="B1:B2"/>
    <mergeCell ref="A6:A7"/>
    <mergeCell ref="B6:B7"/>
    <mergeCell ref="J5:Q5"/>
    <mergeCell ref="E6:E7"/>
    <mergeCell ref="J6:N6"/>
    <mergeCell ref="O6:Q6"/>
    <mergeCell ref="F6:H6"/>
  </mergeCells>
  <phoneticPr fontId="0" type="noConversion"/>
  <conditionalFormatting sqref="C8:D8 U8:V8 C12:D12 C16:D16 C20:D20 C24:D24 C28:D28 C32:D32 C36:D36 C40:D40 C44:D44 C48:D48 C52:D52 C56:D56 C60:D60 C64:D64 C68:D68 C72:D72 C76:D76 C80:D80 C84:D84">
    <cfRule type="cellIs" dxfId="159" priority="268" operator="between">
      <formula>$Y$10</formula>
      <formula>$Z$10</formula>
    </cfRule>
    <cfRule type="cellIs" dxfId="158" priority="267" operator="between">
      <formula>$Y$9</formula>
      <formula>$Z$9</formula>
    </cfRule>
    <cfRule type="cellIs" dxfId="157" priority="266" operator="between">
      <formula>$Y$8</formula>
      <formula>$Z$8</formula>
    </cfRule>
    <cfRule type="cellIs" dxfId="156" priority="265" operator="between">
      <formula>$Y$7</formula>
      <formula>$Z$7</formula>
    </cfRule>
    <cfRule type="cellIs" dxfId="155" priority="264" operator="between">
      <formula>$Y$6</formula>
      <formula>$Z$6</formula>
    </cfRule>
  </conditionalFormatting>
  <conditionalFormatting sqref="U12:V12">
    <cfRule type="cellIs" dxfId="154" priority="95" operator="between">
      <formula>$Y$10</formula>
      <formula>$Z$10</formula>
    </cfRule>
    <cfRule type="cellIs" dxfId="153" priority="94" operator="between">
      <formula>$Y$9</formula>
      <formula>$Z$9</formula>
    </cfRule>
    <cfRule type="cellIs" dxfId="152" priority="93" operator="between">
      <formula>$Y$8</formula>
      <formula>$Z$8</formula>
    </cfRule>
    <cfRule type="cellIs" dxfId="151" priority="92" operator="between">
      <formula>$Y$7</formula>
      <formula>$Z$7</formula>
    </cfRule>
    <cfRule type="cellIs" dxfId="150" priority="91" operator="between">
      <formula>$Y$6</formula>
      <formula>$Z$6</formula>
    </cfRule>
  </conditionalFormatting>
  <conditionalFormatting sqref="U16:V16">
    <cfRule type="cellIs" dxfId="149" priority="88" operator="between">
      <formula>$Y$8</formula>
      <formula>$Z$8</formula>
    </cfRule>
    <cfRule type="cellIs" dxfId="148" priority="90" operator="between">
      <formula>$Y$10</formula>
      <formula>$Z$10</formula>
    </cfRule>
    <cfRule type="cellIs" dxfId="147" priority="89" operator="between">
      <formula>$Y$9</formula>
      <formula>$Z$9</formula>
    </cfRule>
    <cfRule type="cellIs" dxfId="146" priority="87" operator="between">
      <formula>$Y$7</formula>
      <formula>$Z$7</formula>
    </cfRule>
    <cfRule type="cellIs" dxfId="145" priority="86" operator="between">
      <formula>$Y$6</formula>
      <formula>$Z$6</formula>
    </cfRule>
  </conditionalFormatting>
  <conditionalFormatting sqref="U20:V20">
    <cfRule type="cellIs" dxfId="144" priority="85" operator="between">
      <formula>$Y$10</formula>
      <formula>$Z$10</formula>
    </cfRule>
    <cfRule type="cellIs" dxfId="143" priority="84" operator="between">
      <formula>$Y$9</formula>
      <formula>$Z$9</formula>
    </cfRule>
    <cfRule type="cellIs" dxfId="142" priority="81" operator="between">
      <formula>$Y$6</formula>
      <formula>$Z$6</formula>
    </cfRule>
    <cfRule type="cellIs" dxfId="141" priority="83" operator="between">
      <formula>$Y$8</formula>
      <formula>$Z$8</formula>
    </cfRule>
    <cfRule type="cellIs" dxfId="140" priority="82" operator="between">
      <formula>$Y$7</formula>
      <formula>$Z$7</formula>
    </cfRule>
  </conditionalFormatting>
  <conditionalFormatting sqref="U24:V24">
    <cfRule type="cellIs" dxfId="139" priority="78" operator="between">
      <formula>$Y$8</formula>
      <formula>$Z$8</formula>
    </cfRule>
    <cfRule type="cellIs" dxfId="138" priority="77" operator="between">
      <formula>$Y$7</formula>
      <formula>$Z$7</formula>
    </cfRule>
    <cfRule type="cellIs" dxfId="137" priority="76" operator="between">
      <formula>$Y$6</formula>
      <formula>$Z$6</formula>
    </cfRule>
    <cfRule type="cellIs" dxfId="136" priority="80" operator="between">
      <formula>$Y$10</formula>
      <formula>$Z$10</formula>
    </cfRule>
    <cfRule type="cellIs" dxfId="135" priority="79" operator="between">
      <formula>$Y$9</formula>
      <formula>$Z$9</formula>
    </cfRule>
  </conditionalFormatting>
  <conditionalFormatting sqref="U28:V28">
    <cfRule type="cellIs" dxfId="134" priority="75" operator="between">
      <formula>$Y$10</formula>
      <formula>$Z$10</formula>
    </cfRule>
    <cfRule type="cellIs" dxfId="133" priority="74" operator="between">
      <formula>$Y$9</formula>
      <formula>$Z$9</formula>
    </cfRule>
    <cfRule type="cellIs" dxfId="132" priority="73" operator="between">
      <formula>$Y$8</formula>
      <formula>$Z$8</formula>
    </cfRule>
    <cfRule type="cellIs" dxfId="131" priority="72" operator="between">
      <formula>$Y$7</formula>
      <formula>$Z$7</formula>
    </cfRule>
    <cfRule type="cellIs" dxfId="130" priority="71" operator="between">
      <formula>$Y$6</formula>
      <formula>$Z$6</formula>
    </cfRule>
  </conditionalFormatting>
  <conditionalFormatting sqref="U32:V32">
    <cfRule type="cellIs" dxfId="129" priority="70" operator="between">
      <formula>$Y$10</formula>
      <formula>$Z$10</formula>
    </cfRule>
    <cfRule type="cellIs" dxfId="128" priority="69" operator="between">
      <formula>$Y$9</formula>
      <formula>$Z$9</formula>
    </cfRule>
    <cfRule type="cellIs" dxfId="127" priority="68" operator="between">
      <formula>$Y$8</formula>
      <formula>$Z$8</formula>
    </cfRule>
    <cfRule type="cellIs" dxfId="126" priority="67" operator="between">
      <formula>$Y$7</formula>
      <formula>$Z$7</formula>
    </cfRule>
    <cfRule type="cellIs" dxfId="125" priority="66" operator="between">
      <formula>$Y$6</formula>
      <formula>$Z$6</formula>
    </cfRule>
  </conditionalFormatting>
  <conditionalFormatting sqref="U36:V36">
    <cfRule type="cellIs" dxfId="124" priority="63" operator="between">
      <formula>$Y$8</formula>
      <formula>$Z$8</formula>
    </cfRule>
    <cfRule type="cellIs" dxfId="123" priority="65" operator="between">
      <formula>$Y$10</formula>
      <formula>$Z$10</formula>
    </cfRule>
    <cfRule type="cellIs" dxfId="122" priority="64" operator="between">
      <formula>$Y$9</formula>
      <formula>$Z$9</formula>
    </cfRule>
    <cfRule type="cellIs" dxfId="121" priority="62" operator="between">
      <formula>$Y$7</formula>
      <formula>$Z$7</formula>
    </cfRule>
    <cfRule type="cellIs" dxfId="120" priority="61" operator="between">
      <formula>$Y$6</formula>
      <formula>$Z$6</formula>
    </cfRule>
  </conditionalFormatting>
  <conditionalFormatting sqref="U40:V40">
    <cfRule type="cellIs" dxfId="119" priority="59" operator="between">
      <formula>$Y$9</formula>
      <formula>$Z$9</formula>
    </cfRule>
    <cfRule type="cellIs" dxfId="118" priority="58" operator="between">
      <formula>$Y$8</formula>
      <formula>$Z$8</formula>
    </cfRule>
    <cfRule type="cellIs" dxfId="117" priority="60" operator="between">
      <formula>$Y$10</formula>
      <formula>$Z$10</formula>
    </cfRule>
    <cfRule type="cellIs" dxfId="116" priority="56" operator="between">
      <formula>$Y$6</formula>
      <formula>$Z$6</formula>
    </cfRule>
    <cfRule type="cellIs" dxfId="115" priority="57" operator="between">
      <formula>$Y$7</formula>
      <formula>$Z$7</formula>
    </cfRule>
  </conditionalFormatting>
  <conditionalFormatting sqref="U44:V44">
    <cfRule type="cellIs" dxfId="114" priority="51" operator="between">
      <formula>$Y$6</formula>
      <formula>$Z$6</formula>
    </cfRule>
    <cfRule type="cellIs" dxfId="113" priority="52" operator="between">
      <formula>$Y$7</formula>
      <formula>$Z$7</formula>
    </cfRule>
    <cfRule type="cellIs" dxfId="112" priority="53" operator="between">
      <formula>$Y$8</formula>
      <formula>$Z$8</formula>
    </cfRule>
    <cfRule type="cellIs" dxfId="111" priority="54" operator="between">
      <formula>$Y$9</formula>
      <formula>$Z$9</formula>
    </cfRule>
    <cfRule type="cellIs" dxfId="110" priority="55" operator="between">
      <formula>$Y$10</formula>
      <formula>$Z$10</formula>
    </cfRule>
  </conditionalFormatting>
  <conditionalFormatting sqref="U48:V48">
    <cfRule type="cellIs" dxfId="109" priority="49" operator="between">
      <formula>$Y$9</formula>
      <formula>$Z$9</formula>
    </cfRule>
    <cfRule type="cellIs" dxfId="108" priority="50" operator="between">
      <formula>$Y$10</formula>
      <formula>$Z$10</formula>
    </cfRule>
    <cfRule type="cellIs" dxfId="107" priority="48" operator="between">
      <formula>$Y$8</formula>
      <formula>$Z$8</formula>
    </cfRule>
    <cfRule type="cellIs" dxfId="106" priority="47" operator="between">
      <formula>$Y$7</formula>
      <formula>$Z$7</formula>
    </cfRule>
    <cfRule type="cellIs" dxfId="105" priority="46" operator="between">
      <formula>$Y$6</formula>
      <formula>$Z$6</formula>
    </cfRule>
  </conditionalFormatting>
  <conditionalFormatting sqref="U52:V52">
    <cfRule type="cellIs" dxfId="104" priority="45" operator="between">
      <formula>$Y$10</formula>
      <formula>$Z$10</formula>
    </cfRule>
    <cfRule type="cellIs" dxfId="103" priority="44" operator="between">
      <formula>$Y$9</formula>
      <formula>$Z$9</formula>
    </cfRule>
    <cfRule type="cellIs" dxfId="102" priority="43" operator="between">
      <formula>$Y$8</formula>
      <formula>$Z$8</formula>
    </cfRule>
    <cfRule type="cellIs" dxfId="101" priority="42" operator="between">
      <formula>$Y$7</formula>
      <formula>$Z$7</formula>
    </cfRule>
    <cfRule type="cellIs" dxfId="100" priority="41" operator="between">
      <formula>$Y$6</formula>
      <formula>$Z$6</formula>
    </cfRule>
  </conditionalFormatting>
  <conditionalFormatting sqref="U56:V56">
    <cfRule type="cellIs" dxfId="99" priority="39" operator="between">
      <formula>$Y$9</formula>
      <formula>$Z$9</formula>
    </cfRule>
    <cfRule type="cellIs" dxfId="98" priority="40" operator="between">
      <formula>$Y$10</formula>
      <formula>$Z$10</formula>
    </cfRule>
    <cfRule type="cellIs" dxfId="97" priority="38" operator="between">
      <formula>$Y$8</formula>
      <formula>$Z$8</formula>
    </cfRule>
    <cfRule type="cellIs" dxfId="96" priority="37" operator="between">
      <formula>$Y$7</formula>
      <formula>$Z$7</formula>
    </cfRule>
    <cfRule type="cellIs" dxfId="95" priority="36" operator="between">
      <formula>$Y$6</formula>
      <formula>$Z$6</formula>
    </cfRule>
  </conditionalFormatting>
  <conditionalFormatting sqref="U60:V60">
    <cfRule type="cellIs" dxfId="94" priority="35" operator="between">
      <formula>$Y$10</formula>
      <formula>$Z$10</formula>
    </cfRule>
    <cfRule type="cellIs" dxfId="93" priority="34" operator="between">
      <formula>$Y$9</formula>
      <formula>$Z$9</formula>
    </cfRule>
    <cfRule type="cellIs" dxfId="92" priority="33" operator="between">
      <formula>$Y$8</formula>
      <formula>$Z$8</formula>
    </cfRule>
    <cfRule type="cellIs" dxfId="91" priority="32" operator="between">
      <formula>$Y$7</formula>
      <formula>$Z$7</formula>
    </cfRule>
    <cfRule type="cellIs" dxfId="90" priority="31" operator="between">
      <formula>$Y$6</formula>
      <formula>$Z$6</formula>
    </cfRule>
  </conditionalFormatting>
  <conditionalFormatting sqref="U64:V64">
    <cfRule type="cellIs" dxfId="89" priority="30" operator="between">
      <formula>$Y$10</formula>
      <formula>$Z$10</formula>
    </cfRule>
    <cfRule type="cellIs" dxfId="88" priority="29" operator="between">
      <formula>$Y$9</formula>
      <formula>$Z$9</formula>
    </cfRule>
    <cfRule type="cellIs" dxfId="87" priority="28" operator="between">
      <formula>$Y$8</formula>
      <formula>$Z$8</formula>
    </cfRule>
    <cfRule type="cellIs" dxfId="86" priority="27" operator="between">
      <formula>$Y$7</formula>
      <formula>$Z$7</formula>
    </cfRule>
    <cfRule type="cellIs" dxfId="85" priority="26" operator="between">
      <formula>$Y$6</formula>
      <formula>$Z$6</formula>
    </cfRule>
  </conditionalFormatting>
  <conditionalFormatting sqref="U68:V68">
    <cfRule type="cellIs" dxfId="84" priority="25" operator="between">
      <formula>$Y$10</formula>
      <formula>$Z$10</formula>
    </cfRule>
    <cfRule type="cellIs" dxfId="83" priority="24" operator="between">
      <formula>$Y$9</formula>
      <formula>$Z$9</formula>
    </cfRule>
    <cfRule type="cellIs" dxfId="82" priority="23" operator="between">
      <formula>$Y$8</formula>
      <formula>$Z$8</formula>
    </cfRule>
    <cfRule type="cellIs" dxfId="81" priority="22" operator="between">
      <formula>$Y$7</formula>
      <formula>$Z$7</formula>
    </cfRule>
    <cfRule type="cellIs" dxfId="80" priority="21" operator="between">
      <formula>$Y$6</formula>
      <formula>$Z$6</formula>
    </cfRule>
  </conditionalFormatting>
  <conditionalFormatting sqref="U72:V72">
    <cfRule type="cellIs" dxfId="79" priority="20" operator="between">
      <formula>$Y$10</formula>
      <formula>$Z$10</formula>
    </cfRule>
    <cfRule type="cellIs" dxfId="78" priority="19" operator="between">
      <formula>$Y$9</formula>
      <formula>$Z$9</formula>
    </cfRule>
    <cfRule type="cellIs" dxfId="77" priority="18" operator="between">
      <formula>$Y$8</formula>
      <formula>$Z$8</formula>
    </cfRule>
    <cfRule type="cellIs" dxfId="76" priority="17" operator="between">
      <formula>$Y$7</formula>
      <formula>$Z$7</formula>
    </cfRule>
    <cfRule type="cellIs" dxfId="75" priority="16" operator="between">
      <formula>$Y$6</formula>
      <formula>$Z$6</formula>
    </cfRule>
  </conditionalFormatting>
  <conditionalFormatting sqref="U76:V76">
    <cfRule type="cellIs" dxfId="74" priority="13" operator="between">
      <formula>$Y$8</formula>
      <formula>$Z$8</formula>
    </cfRule>
    <cfRule type="cellIs" dxfId="73" priority="15" operator="between">
      <formula>$Y$10</formula>
      <formula>$Z$10</formula>
    </cfRule>
    <cfRule type="cellIs" dxfId="72" priority="14" operator="between">
      <formula>$Y$9</formula>
      <formula>$Z$9</formula>
    </cfRule>
    <cfRule type="cellIs" dxfId="71" priority="12" operator="between">
      <formula>$Y$7</formula>
      <formula>$Z$7</formula>
    </cfRule>
    <cfRule type="cellIs" dxfId="70" priority="11" operator="between">
      <formula>$Y$6</formula>
      <formula>$Z$6</formula>
    </cfRule>
  </conditionalFormatting>
  <conditionalFormatting sqref="U80:V80">
    <cfRule type="cellIs" dxfId="69" priority="10" operator="between">
      <formula>$Y$10</formula>
      <formula>$Z$10</formula>
    </cfRule>
    <cfRule type="cellIs" dxfId="68" priority="9" operator="between">
      <formula>$Y$9</formula>
      <formula>$Z$9</formula>
    </cfRule>
    <cfRule type="cellIs" dxfId="67" priority="8" operator="between">
      <formula>$Y$8</formula>
      <formula>$Z$8</formula>
    </cfRule>
    <cfRule type="cellIs" dxfId="66" priority="7" operator="between">
      <formula>$Y$7</formula>
      <formula>$Z$7</formula>
    </cfRule>
    <cfRule type="cellIs" dxfId="65" priority="6" operator="between">
      <formula>$Y$6</formula>
      <formula>$Z$6</formula>
    </cfRule>
  </conditionalFormatting>
  <conditionalFormatting sqref="U84:V84">
    <cfRule type="cellIs" dxfId="64" priority="2" operator="between">
      <formula>$Y$7</formula>
      <formula>$Z$7</formula>
    </cfRule>
    <cfRule type="cellIs" dxfId="63" priority="3" operator="between">
      <formula>$Y$8</formula>
      <formula>$Z$8</formula>
    </cfRule>
    <cfRule type="cellIs" dxfId="62" priority="4" operator="between">
      <formula>$Y$9</formula>
      <formula>$Z$9</formula>
    </cfRule>
    <cfRule type="cellIs" dxfId="61" priority="5" operator="between">
      <formula>$Y$10</formula>
      <formula>$Z$10</formula>
    </cfRule>
    <cfRule type="cellIs" dxfId="60" priority="1" operator="between">
      <formula>$Y$6</formula>
      <formula>$Z$6</formula>
    </cfRule>
  </conditionalFormatting>
  <printOptions horizontalCentered="1" verticalCentered="1"/>
  <pageMargins left="0.23622047244094491" right="0.23622047244094491" top="0.74803149606299213" bottom="0.74803149606299213" header="0.31496062992125984" footer="0.31496062992125984"/>
  <pageSetup scale="33" orientation="landscape" r:id="rId1"/>
  <headerFooter alignWithMargins="0"/>
  <rowBreaks count="1" manualBreakCount="1">
    <brk id="27" max="16383" man="1"/>
  </rowBreaks>
  <drawing r:id="rId2"/>
  <extLst>
    <ext xmlns:x14="http://schemas.microsoft.com/office/spreadsheetml/2009/9/main" uri="{CCE6A557-97BC-4b89-ADB6-D9C93CAAB3DF}">
      <x14:dataValidations xmlns:xm="http://schemas.microsoft.com/office/excel/2006/main" xWindow="712" yWindow="776" count="5">
        <x14:dataValidation type="list" allowBlank="1" showInputMessage="1" showErrorMessage="1" xr:uid="{00000000-0002-0000-0400-000000000000}">
          <x14:formula1>
            <xm:f>'11 FORMULAS'!$E$4:$E$7</xm:f>
          </x14:formula1>
          <xm:sqref>J8:J87</xm:sqref>
        </x14:dataValidation>
        <x14:dataValidation type="list" allowBlank="1" showInputMessage="1" showErrorMessage="1" xr:uid="{00000000-0002-0000-0400-000001000000}">
          <x14:formula1>
            <xm:f>'11 FORMULAS'!$H$4:$H$6</xm:f>
          </x14:formula1>
          <xm:sqref>M8:M87</xm:sqref>
        </x14:dataValidation>
        <x14:dataValidation type="list" allowBlank="1" showInputMessage="1" showErrorMessage="1" xr:uid="{00000000-0002-0000-0400-000002000000}">
          <x14:formula1>
            <xm:f>'11 FORMULAS'!$K$4:$K$6</xm:f>
          </x14:formula1>
          <xm:sqref>O8:O87</xm:sqref>
        </x14:dataValidation>
        <x14:dataValidation type="list" allowBlank="1" showInputMessage="1" showErrorMessage="1" xr:uid="{00000000-0002-0000-0400-000003000000}">
          <x14:formula1>
            <xm:f>'11 FORMULAS'!$L$4:$L$6</xm:f>
          </x14:formula1>
          <xm:sqref>P8:P87</xm:sqref>
        </x14:dataValidation>
        <x14:dataValidation type="list" allowBlank="1" showInputMessage="1" showErrorMessage="1" xr:uid="{00000000-0002-0000-0400-000004000000}">
          <x14:formula1>
            <xm:f>'11 FORMULAS'!$M$4:$M$6</xm:f>
          </x14:formula1>
          <xm:sqref>Q8:Q87</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L35"/>
  <sheetViews>
    <sheetView showGridLines="0" zoomScale="85" zoomScaleNormal="85" workbookViewId="0">
      <pane xSplit="1" ySplit="8" topLeftCell="B9" activePane="bottomRight" state="frozen"/>
      <selection pane="topRight" activeCell="B1" sqref="B1"/>
      <selection pane="bottomLeft" activeCell="A7" sqref="A7"/>
      <selection pane="bottomRight" activeCell="C8" sqref="C8:C9"/>
    </sheetView>
  </sheetViews>
  <sheetFormatPr baseColWidth="10" defaultColWidth="14.28515625" defaultRowHeight="12.75" x14ac:dyDescent="0.25"/>
  <cols>
    <col min="1" max="1" width="11.5703125" style="87" customWidth="1"/>
    <col min="2" max="2" width="52.140625" style="92" customWidth="1"/>
    <col min="3" max="3" width="13.28515625" style="92" customWidth="1"/>
    <col min="4" max="4" width="13" style="92" customWidth="1"/>
    <col min="5" max="5" width="16.42578125" style="137" customWidth="1"/>
    <col min="6" max="6" width="10.140625" style="137" customWidth="1"/>
    <col min="7" max="7" width="15.5703125" style="92" customWidth="1"/>
    <col min="8" max="8" width="10.140625" style="92" bestFit="1" customWidth="1"/>
    <col min="9" max="9" width="7.42578125" style="92" customWidth="1"/>
    <col min="10" max="10" width="14" style="92" customWidth="1"/>
    <col min="11" max="15" width="12.42578125" style="92" customWidth="1"/>
    <col min="16" max="16" width="3.85546875" style="92" customWidth="1"/>
    <col min="17" max="17" width="4.85546875" style="87" customWidth="1"/>
    <col min="18" max="18" width="5.42578125" style="87" bestFit="1" customWidth="1"/>
    <col min="19" max="24" width="14" style="87" customWidth="1"/>
    <col min="25" max="29" width="11.42578125" style="87" customWidth="1"/>
    <col min="30" max="30" width="5.5703125" style="87" bestFit="1" customWidth="1"/>
    <col min="31" max="31" width="26.85546875" style="87" customWidth="1"/>
    <col min="32" max="36" width="22.85546875" style="92" customWidth="1"/>
    <col min="37" max="37" width="23.42578125" style="87" customWidth="1"/>
    <col min="38" max="265" width="11.42578125" style="87" customWidth="1"/>
    <col min="266" max="266" width="12.7109375" style="87" customWidth="1"/>
    <col min="267" max="267" width="47" style="87" customWidth="1"/>
    <col min="268" max="268" width="35" style="87" customWidth="1"/>
    <col min="269" max="16384" width="14.28515625" style="87"/>
  </cols>
  <sheetData>
    <row r="1" spans="1:38" s="75" customFormat="1" ht="36" customHeight="1" x14ac:dyDescent="0.2">
      <c r="A1" s="420"/>
      <c r="B1" s="426" t="str">
        <f>+'2 CONTEXTO E IDENTIFICACIÓN'!B1</f>
        <v>MAPA DE RIESGOS</v>
      </c>
      <c r="C1" s="50" t="str">
        <f>+'2 CONTEXTO E IDENTIFICACIÓN'!C1</f>
        <v>CÓDIGO:</v>
      </c>
      <c r="D1" s="131">
        <f>+'2 CONTEXTO E IDENTIFICACIÓN'!D1</f>
        <v>0</v>
      </c>
      <c r="E1" s="132"/>
      <c r="F1" s="9"/>
      <c r="G1" s="240" t="str">
        <f>+'2 CONTEXTO E IDENTIFICACIÓN'!$F$4</f>
        <v>Elaboración o Actualización:</v>
      </c>
      <c r="H1" s="261">
        <f>+IF('2 CONTEXTO E IDENTIFICACIÓN'!$G$4="","",'2 CONTEXTO E IDENTIFICACIÓN'!$G$4)</f>
        <v>44866</v>
      </c>
      <c r="I1" s="20"/>
      <c r="J1" s="20"/>
      <c r="AF1" s="76"/>
      <c r="AG1" s="76"/>
      <c r="AH1" s="76"/>
      <c r="AI1" s="76"/>
      <c r="AJ1" s="76"/>
    </row>
    <row r="2" spans="1:38" s="75" customFormat="1" ht="36" customHeight="1" x14ac:dyDescent="0.2">
      <c r="A2" s="420"/>
      <c r="B2" s="426"/>
      <c r="C2" s="50" t="str">
        <f>+'2 CONTEXTO E IDENTIFICACIÓN'!C2</f>
        <v>VERSIÓN:</v>
      </c>
      <c r="D2" s="131">
        <f>+'2 CONTEXTO E IDENTIFICACIÓN'!D2</f>
        <v>0</v>
      </c>
      <c r="E2" s="132"/>
      <c r="G2" s="243" t="str">
        <f>+'2 CONTEXTO E IDENTIFICACIÓN'!$D$5</f>
        <v>Vigencia del:</v>
      </c>
      <c r="H2" s="241" t="str">
        <f>+IF('2 CONTEXTO E IDENTIFICACIÓN'!$E$5="","",'2 CONTEXTO E IDENTIFICACIÓN'!$E$5)</f>
        <v/>
      </c>
      <c r="I2" s="242" t="s">
        <v>91</v>
      </c>
      <c r="J2" s="239" t="str">
        <f>+IF('2 CONTEXTO E IDENTIFICACIÓN'!$G$5="","",'2 CONTEXTO E IDENTIFICACIÓN'!$G$5)</f>
        <v/>
      </c>
      <c r="K2" s="78"/>
      <c r="L2" s="78"/>
      <c r="M2" s="78"/>
      <c r="N2" s="78"/>
      <c r="O2" s="78"/>
      <c r="P2" s="77"/>
      <c r="AF2" s="76"/>
      <c r="AG2" s="76"/>
      <c r="AH2" s="76"/>
      <c r="AI2" s="76"/>
      <c r="AJ2" s="76"/>
    </row>
    <row r="3" spans="1:38" s="75" customFormat="1" x14ac:dyDescent="0.2">
      <c r="A3" s="79"/>
      <c r="B3" s="77"/>
      <c r="C3" s="244"/>
      <c r="D3" s="244"/>
      <c r="E3" s="132"/>
      <c r="F3" s="264"/>
      <c r="G3" s="264"/>
      <c r="H3" s="265"/>
      <c r="I3" s="266"/>
      <c r="J3" s="237"/>
      <c r="K3" s="78"/>
      <c r="L3" s="78"/>
      <c r="M3" s="78"/>
      <c r="N3" s="78"/>
      <c r="O3" s="78"/>
      <c r="P3" s="77"/>
      <c r="AF3" s="76"/>
      <c r="AG3" s="76"/>
      <c r="AH3" s="76"/>
      <c r="AI3" s="76"/>
      <c r="AJ3" s="76"/>
    </row>
    <row r="4" spans="1:38" s="75" customFormat="1" ht="15" x14ac:dyDescent="0.2">
      <c r="A4" s="19" t="s">
        <v>139</v>
      </c>
      <c r="B4" s="410" t="str">
        <f>+IF('2 CONTEXTO E IDENTIFICACIÓN'!$B$4="","",'2 CONTEXTO E IDENTIFICACIÓN'!$B$4)</f>
        <v>HOSPITAL UNIVERSITARIO DEPARTAMENTAL DE NARIÑO</v>
      </c>
      <c r="C4" s="410"/>
      <c r="D4" s="410"/>
      <c r="E4" s="73"/>
      <c r="F4" s="133"/>
      <c r="AF4" s="76"/>
      <c r="AG4" s="76"/>
      <c r="AH4" s="76"/>
      <c r="AI4" s="76"/>
      <c r="AJ4" s="76"/>
    </row>
    <row r="5" spans="1:38" s="75" customFormat="1" ht="30.75" thickBot="1" x14ac:dyDescent="0.25">
      <c r="A5" s="19" t="s">
        <v>137</v>
      </c>
      <c r="B5" s="410" t="str">
        <f>+IF('2 CONTEXTO E IDENTIFICACIÓN'!$D$4="","",'2 CONTEXTO E IDENTIFICACIÓN'!$D$4)</f>
        <v>GESTIÓN FINANCIERA</v>
      </c>
      <c r="C5" s="411"/>
      <c r="D5" s="411"/>
      <c r="E5" s="73"/>
      <c r="F5" s="133"/>
      <c r="AF5" s="76"/>
      <c r="AG5" s="76"/>
      <c r="AH5" s="76"/>
      <c r="AI5" s="76"/>
      <c r="AJ5" s="76"/>
    </row>
    <row r="6" spans="1:38" s="75" customFormat="1" ht="13.5" thickBot="1" x14ac:dyDescent="0.25">
      <c r="D6" s="77"/>
      <c r="E6" s="52"/>
      <c r="F6" s="133"/>
      <c r="I6" s="427" t="s">
        <v>14</v>
      </c>
      <c r="J6" s="428"/>
      <c r="K6" s="428"/>
      <c r="L6" s="428"/>
      <c r="M6" s="428"/>
      <c r="N6" s="428"/>
      <c r="O6" s="429"/>
      <c r="R6" s="80"/>
      <c r="S6" s="81"/>
      <c r="T6" s="418" t="s">
        <v>67</v>
      </c>
      <c r="U6" s="418"/>
      <c r="V6" s="418"/>
      <c r="W6" s="418"/>
      <c r="X6" s="419"/>
      <c r="AF6" s="76"/>
      <c r="AG6" s="76"/>
      <c r="AH6" s="76"/>
      <c r="AI6" s="76"/>
      <c r="AJ6" s="76"/>
    </row>
    <row r="7" spans="1:38" x14ac:dyDescent="0.25">
      <c r="A7" s="134"/>
      <c r="B7" s="134"/>
      <c r="C7" s="84"/>
      <c r="D7" s="134"/>
      <c r="E7" s="421" t="s">
        <v>98</v>
      </c>
      <c r="F7" s="421"/>
      <c r="G7" s="421"/>
      <c r="H7" s="84"/>
      <c r="I7" s="85"/>
      <c r="J7" s="86"/>
      <c r="K7" s="418" t="s">
        <v>67</v>
      </c>
      <c r="L7" s="418"/>
      <c r="M7" s="418"/>
      <c r="N7" s="418"/>
      <c r="O7" s="419"/>
      <c r="P7" s="84"/>
      <c r="R7" s="88"/>
      <c r="T7" s="89">
        <v>0.2</v>
      </c>
      <c r="U7" s="89">
        <v>0.4</v>
      </c>
      <c r="V7" s="89">
        <v>0.6</v>
      </c>
      <c r="W7" s="89">
        <v>0.8</v>
      </c>
      <c r="X7" s="90">
        <v>1</v>
      </c>
      <c r="Y7" s="91"/>
      <c r="Z7" s="91"/>
      <c r="AA7" s="91"/>
      <c r="AB7" s="91"/>
      <c r="AC7" s="91"/>
      <c r="AD7" s="91"/>
      <c r="AE7" s="91"/>
    </row>
    <row r="8" spans="1:38" ht="39.950000000000003" customHeight="1" x14ac:dyDescent="0.2">
      <c r="A8" s="95" t="s">
        <v>177</v>
      </c>
      <c r="B8" s="95" t="s">
        <v>1</v>
      </c>
      <c r="C8" s="95" t="s">
        <v>9</v>
      </c>
      <c r="D8" s="95" t="s">
        <v>9</v>
      </c>
      <c r="E8" s="95" t="s">
        <v>34</v>
      </c>
      <c r="F8" s="95" t="s">
        <v>67</v>
      </c>
      <c r="G8" s="95" t="s">
        <v>185</v>
      </c>
      <c r="H8" s="84"/>
      <c r="I8" s="88"/>
      <c r="J8" s="97"/>
      <c r="K8" s="98" t="s">
        <v>45</v>
      </c>
      <c r="L8" s="98" t="s">
        <v>7</v>
      </c>
      <c r="M8" s="98" t="s">
        <v>5</v>
      </c>
      <c r="N8" s="98" t="s">
        <v>6</v>
      </c>
      <c r="O8" s="99" t="s">
        <v>53</v>
      </c>
      <c r="P8" s="84"/>
      <c r="R8" s="88"/>
      <c r="S8" s="100"/>
      <c r="T8" s="101" t="s">
        <v>45</v>
      </c>
      <c r="U8" s="101" t="s">
        <v>7</v>
      </c>
      <c r="V8" s="101" t="s">
        <v>5</v>
      </c>
      <c r="W8" s="101" t="s">
        <v>6</v>
      </c>
      <c r="X8" s="102" t="s">
        <v>53</v>
      </c>
      <c r="AA8" s="91"/>
      <c r="AB8" s="91"/>
      <c r="AC8" s="103"/>
      <c r="AD8" s="103"/>
      <c r="AE8" s="103"/>
      <c r="AF8" s="103"/>
      <c r="AG8" s="103"/>
      <c r="AH8" s="103"/>
      <c r="AI8" s="103"/>
      <c r="AJ8" s="103"/>
      <c r="AK8" s="103"/>
      <c r="AL8" s="103"/>
    </row>
    <row r="9" spans="1:38" ht="63.75" x14ac:dyDescent="0.2">
      <c r="A9" s="104" t="str">
        <f>'2 CONTEXTO E IDENTIFICACIÓN'!A9</f>
        <v>M1 - R1</v>
      </c>
      <c r="B9" s="105" t="str">
        <f>+'2 CONTEXTO E IDENTIFICACIÓN'!E9</f>
        <v>Posibilidad de pérdida Económica y Reputacional por copagos o cuotas moderadoras en alimentación de la factura sin cancelar, debido a la falta de conciencia de ingreso de recursos de la institución por parte de personal  y también la amistad o familiarización con los usuarios</v>
      </c>
      <c r="C9" s="135">
        <f>+'5 VALORACIÓN DEL CONTROL'!S11</f>
        <v>0.216</v>
      </c>
      <c r="D9" s="106">
        <f>+'5 VALORACIÓN DEL CONTROL'!T11</f>
        <v>0.4</v>
      </c>
      <c r="E9" s="136" t="str">
        <f>+IF(C9=0,"",IF(C9&lt;=$R$13,$S$13,IF(C9&lt;=$R$12,$S$12,IF(C9&lt;=$R$11,$S$11,IF(C9&lt;=$R$10,$S$10,IF(C9&lt;=$R$9,$S$9,""))))))</f>
        <v>Baja</v>
      </c>
      <c r="F9" s="136" t="str">
        <f>+IF(D9=0,"",IF(D9&lt;=$T$7,$T$8,IF(D9&lt;=$U$7,$U$8,IF(D9&lt;=$V$7,$V$8,IF(D9&lt;=$W$7,$W$8,IF(D9&lt;=$X$7,$X$8,""))))))</f>
        <v>Menor</v>
      </c>
      <c r="G9" s="105" t="str">
        <f>+IF(E9=$S$9,IF(F9=$T$8,$T$9,IF(F9=$U$8,$U$9,IF(F9=$V$8,$V$9,IF(F9=$W$8,$W$9,IF(F9=$X$8,$X$9))))),IF(E9=$S$10,IF(F9=$T$8,$T$10,IF(F9=$U$8,$U$10,IF(F9=$V$8,$V$10,IF(F9=$W$8,$W$10,IF(F9=$X$8,$X$10))))),IF(E9=$S$11,IF(F9=$T$8,$T$11,IF(F9=$U$8,$U$11,IF(F9=$V$8,$V$11,IF(F9=$W$8,$W$11,IF(F9=$X$8,$X$11))))),IF(E9=$S$12,IF(F9=$T$8,$T$12,IF(F9=$U$8,$U$12,IF(F9=$V$8,$V$12,IF(F9=$W$8,$W$12,IF(F9=$X$8,$X$12))))),IF(E9=$S$13,IF(F9=$T$8,$T$13,IF(F9=$U$8,$U$13,IF(F9=$V$8,$V$13,IF(F9=$W$8,$W$13,IF(F9=$X$8,$X$13))))),"")))))</f>
        <v>Moderado</v>
      </c>
      <c r="H9" s="107"/>
      <c r="I9" s="424" t="s">
        <v>34</v>
      </c>
      <c r="J9" s="98" t="s">
        <v>42</v>
      </c>
      <c r="K9" s="108" t="str">
        <f>+IF(AND(E9=$S$9,F9=$T$8),A9,"")&amp;" "&amp;IF(AND(E10=$S$9,F10=$T$8),A10,"")&amp;" "&amp;IF(AND(E11=$S$9,F11=$T$8),A11,"")&amp;" "&amp;IF(AND(E12=$S$9,F12=$T$8),A12,"")&amp;" "&amp;IF(AND(E13=$S$9,F13=$T$8),A13,"")&amp;" "&amp;IF(AND(E14=$S$9,F14=$T$8),A14,"")&amp;" "&amp;IF(AND(E15=$S$9,F15=$T$8),A15,"")&amp;" "&amp;IF(AND(E16=$S$9,F16=$T$8),A16,"")&amp;" "&amp;IF(AND(E17=$S$9,F17=$T$8),A17,"")&amp;" "&amp;IF(AND(E18=$S$9,F18=$T$8),A18,"")&amp;" "&amp;IF(AND(E19=$S$9,F19=$T$8),A19,"")&amp;" "&amp;IF(AND(E20=$S$9,F20=$T$8),A20,"")&amp;" "&amp;IF(AND(E21=$S$9,F21=$T$8),A21,"")&amp;" "&amp;IF(AND(E22=$S$9,F22=$T$8),A22,"")&amp;" "&amp;IF(AND(E23=$S$9,F23=$T$8),A23,"")&amp;" "&amp;IF(AND(E24=$S$9,F24=$T$8),A24,"")&amp;" "&amp;IF(AND(E25=$S$9,F25=$T$8),A25,"")&amp;" "&amp;IF(AND(E26=$S$9,F26=$T$8),A26,"")&amp;" "&amp;IF(AND(E27=$S$9,F27=$T$8),A27,"")&amp;" "&amp;IF(AND(E28=$S$9,F28=$T$8),A28,"")</f>
        <v xml:space="preserve">                   </v>
      </c>
      <c r="L9" s="108" t="str">
        <f>+IF(AND(E9=$S$9,F9=$U$8),A9,"")&amp;" "&amp;IF(AND(E10=$S$9,F10=$U$8),A10,"")&amp;" "&amp;IF(AND(E11=$S$9,F11=$U$8),A11,"")&amp;" "&amp;IF(AND(E12=$S$9,F12=$U$8),A12,"")&amp;" "&amp;IF(AND(E13=$S$9,F13=$U$8),A13,"")&amp;" "&amp;IF(AND(E14=$S$9,F14=$U$8),A14,"")&amp;" "&amp;IF(AND(E15=$S$9,F15=$U$8),A15,"")&amp;" "&amp;IF(AND(E16=$S$9,F16=$U$8),A16,"")&amp;" "&amp;IF(AND(E17=$S$9,F17=$U$8),A17,"")&amp;" "&amp;IF(AND(E18=$S$9,F18=$U$8),A18,"")&amp;" "&amp;IF(AND(E19=$S$9,F19=$U$8),A19,"")&amp;" "&amp;IF(AND(E20=$S$9,F20=$U$8),A20,"")&amp;" "&amp;IF(AND(E21=$S$9,F21=$U$8),A21,"")&amp;" "&amp;IF(AND(E22=$S$9,F22=$U$8),A22,"")&amp;" "&amp;IF(AND(E23=$S$9,F23=$U$8),A23,"")&amp;" "&amp;IF(AND(E24=$S$9,F24=$U$8),A24,"")&amp;" "&amp;IF(AND(E25=$S$9,F25=$U$8),A25,"")&amp;" "&amp;IF(AND(E26=$S$9,F26=$U$8),A26,"")&amp;" "&amp;IF(AND(E27=$S$9,F27=$U$8),A27,"")&amp;" "&amp;IF(AND(E28=$S$9,F28=$U$8),A28,"")</f>
        <v xml:space="preserve">                   </v>
      </c>
      <c r="M9" s="108" t="str">
        <f>+IF(AND(E9=$S$9,F9=$V$8),A9,"")&amp;" "&amp;IF(AND(E10=$S$9,F10=$V$8),A10,"")&amp;" "&amp;IF(AND(E11=$S$9,F11=$V$8),A11,"")&amp;" "&amp;IF(AND(E12=$S$9,F12=$V$8),A12,"")&amp;" "&amp;IF(AND(E13=$S$9,F13=$V$8),A13,"")&amp;" "&amp;IF(AND(E14=$S$9,F14=$V$8),A14,"")&amp;" "&amp;IF(AND(E15=$S$9,F15=$V$8),A15,"")&amp;" "&amp;IF(AND(E16=$S$9,F16=$V$8),A16,"")&amp;" "&amp;IF(AND(E17=$S$9,F17=$V$8),A17,"")&amp;" "&amp;IF(AND(E18=$S$9,F18=$V$8),A18,"")&amp;" "&amp;IF(AND(E19=$S$9,F19=$V$8),A19,"")&amp;" "&amp;IF(AND(E20=$S$9,F20=$V$8),A20,"")&amp;" "&amp;IF(AND(E21=$S$9,F21=$V$8),A21,"")&amp;" "&amp;IF(AND(E22=$S$9,F22=$V$8),A22,"")&amp;" "&amp;IF(AND(E23=$S$9,F23=$V$8),A23,"")&amp;" "&amp;IF(AND(E24=$S$9,F24=$V$8),A24,"")&amp;" "&amp;IF(AND(E25=$S$9,F25=$V$8),A25,"")&amp;" "&amp;IF(AND(E26=$S$9,F26=$V$8),A26,"")&amp;" "&amp;IF(AND(E27=$S$9,F27=$V$8),A27,"")&amp;" "&amp;IF(AND(E28=$S$9,F28=$V$8),A28,"")</f>
        <v xml:space="preserve">                   </v>
      </c>
      <c r="N9" s="108" t="str">
        <f>+IF(AND(E9=$S$9,F9=$W$8),A9,"")&amp;" "&amp;IF(AND(E10=$S$9,F10=$W$8),A10,"")&amp;" "&amp;IF(AND(E11=$S$9,F11=$W$8),A11,"")&amp;" "&amp;IF(AND(E12=$S$9,F12=$W$8),A12,"")&amp;" "&amp;IF(AND(E13=$S$9,F13=$W$8),A13,"")&amp;" "&amp;IF(AND(E14=$S$9,F14=$W$8),A14,"")&amp;" "&amp;IF(AND(E15=$S$9,F15=$W$8),A15,"")&amp;" "&amp;IF(AND(E16=$S$9,F16=$W$8),A16,"")&amp;" "&amp;IF(AND(E17=$S$9,F17=$W$8),A17,"")&amp;" "&amp;IF(AND(E18=$S$9,F18=$W$8),A18,"")&amp;" "&amp;IF(AND(E19=$S$9,F19=$W$8),A19,"")&amp;" "&amp;IF(AND(E20=$S$9,F20=$W$8),A20,"")&amp;" "&amp;IF(AND(E21=$S$9,F21=$W$8),A21,"")&amp;" "&amp;IF(AND(E22=$S$9,F22=$W$8),A22,"")&amp;" "&amp;IF(AND(E23=$S$9,F23=$W$8),A23,"")&amp;" "&amp;IF(AND(E24=$S$9,F24=$W$8),A24,"")&amp;" "&amp;IF(AND(E25=$S$9,F25=$W$8),A25,"")&amp;" "&amp;IF(AND(E26=$S$9,F26=$W$8),A26,"")&amp;" "&amp;IF(AND(E27=$S$9,F27=$W$8),A27,"")&amp;" "&amp;IF(AND(E28=$S$9,F28=$W$8),A28,"")</f>
        <v xml:space="preserve">                   </v>
      </c>
      <c r="O9" s="109" t="str">
        <f>+IF(AND(E9=$S$9,F9=$X$8),A9,"")&amp;" "&amp;IF(AND(E10=$S$9,F10=$X$8),A10,"")&amp;" "&amp;IF(AND(E11=$S$9,F11=$X$8),A11,"")&amp;" "&amp;IF(AND(E12=$S$9,F12=$X$8),A12,"")&amp;" "&amp;IF(AND(E13=$S$9,F13=$X$8),A13,"")&amp;" "&amp;IF(AND(E14=$S$9,F14=$X$8),A14,"")&amp;" "&amp;IF(AND(E15=$S$9,F15=$X$8),A15,"")&amp;" "&amp;IF(AND(E16=$S$9,F16=$X$8),A16,"")&amp;" "&amp;IF(AND(E17=$S$9,F17=$X$8),A17,"")&amp;" "&amp;IF(AND(E18=$S$9,F18=$X$8),A18,"")&amp;" "&amp;IF(AND(E19=$S$9,F19=$X$8),A19,"")&amp;" "&amp;IF(AND(E20=$S$9,F20=$X$8),A20,"")&amp;" "&amp;IF(AND(E21=$S$9,F21=$X$8),A21,"")&amp;" "&amp;IF(AND(E22=$S$9,F22=$X$8),A22,"")&amp;" "&amp;IF(AND(E23=$S$9,F23=$X$8),A23,"")&amp;" "&amp;IF(AND(E24=$S$9,F24=$X$8),A24,"")&amp;" "&amp;IF(AND(E25=$S$9,F25=$X$8),A25,"")&amp;" "&amp;IF(AND(E26=$S$9,F26=$X$8),A26,"")&amp;" "&amp;IF(AND(E27=$S$9,F27=$X$8),A27,"")&amp;" "&amp;IF(AND(E28=$S$9,F28=$X$8),A28,"")</f>
        <v xml:space="preserve">                   </v>
      </c>
      <c r="P9" s="107"/>
      <c r="Q9" s="464" t="s">
        <v>34</v>
      </c>
      <c r="R9" s="110">
        <v>1</v>
      </c>
      <c r="S9" s="101" t="s">
        <v>42</v>
      </c>
      <c r="T9" s="108" t="s">
        <v>65</v>
      </c>
      <c r="U9" s="108" t="s">
        <v>65</v>
      </c>
      <c r="V9" s="108" t="s">
        <v>65</v>
      </c>
      <c r="W9" s="108" t="s">
        <v>65</v>
      </c>
      <c r="X9" s="109" t="s">
        <v>64</v>
      </c>
      <c r="AA9" s="91"/>
      <c r="AB9" s="91"/>
      <c r="AC9" s="103"/>
      <c r="AD9" s="103"/>
      <c r="AE9" s="103"/>
      <c r="AF9" s="111"/>
      <c r="AG9" s="111"/>
      <c r="AH9" s="111"/>
      <c r="AI9" s="111"/>
      <c r="AJ9" s="111"/>
      <c r="AK9" s="103"/>
      <c r="AL9" s="103"/>
    </row>
    <row r="10" spans="1:38" ht="38.25" x14ac:dyDescent="0.2">
      <c r="A10" s="104" t="str">
        <f>'2 CONTEXTO E IDENTIFICACIÓN'!A10</f>
        <v>M1 - R2</v>
      </c>
      <c r="B10" s="105" t="str">
        <f>+'2 CONTEXTO E IDENTIFICACIÓN'!E10</f>
        <v>Posibilidad de pérdida Económica y Reputacional por inconsistencia en la verificación de derechos,  debido a las autorizaciones sin control por parte de la EPS</v>
      </c>
      <c r="C10" s="135">
        <f>+'5 VALORACIÓN DEL CONTROL'!S15</f>
        <v>0.36</v>
      </c>
      <c r="D10" s="106">
        <f>+'5 VALORACIÓN DEL CONTROL'!T15</f>
        <v>0.4</v>
      </c>
      <c r="E10" s="136" t="str">
        <f t="shared" ref="E10:E28" si="0">+IF(C10=0,"",IF(C10&lt;=$R$13,$S$13,IF(C10&lt;=$R$12,$S$12,IF(C10&lt;=$R$11,$S$11,IF(C10&lt;=$R$10,$S$10,IF(C10&lt;=$R$9,$S$9,""))))))</f>
        <v>Baja</v>
      </c>
      <c r="F10" s="136" t="str">
        <f t="shared" ref="F10:F28" si="1">+IF(D10=0,"",IF(D10&lt;=$T$7,$T$8,IF(D10&lt;=$U$7,$U$8,IF(D10&lt;=$V$7,$V$8,IF(D10&lt;=$W$7,$W$8,IF(D10&lt;=$X$7,$X$8,""))))))</f>
        <v>Menor</v>
      </c>
      <c r="G10" s="105" t="str">
        <f>+IF(E10=$S$9,IF(F10=$T$8,$T$9,IF(F10=$U$8,$U$9,IF(F10=$V$8,$V$9,IF(F10=$W$8,$W$9,IF(F10=$X$8,$X$9))))),IF(E10=$S$10,IF(F10=$T$8,$T$10,IF(F10=$U$8,$U$10,IF(F10=$V$8,$V$10,IF(F10=$W$8,$W$10,IF(F10=$X$8,$X$10))))),IF(E10=$S$11,IF(F10=$T$8,$T$11,IF(F10=$U$8,$U$11,IF(F10=$V$8,$V$11,IF(F10=$W$8,$W$11,IF(F10=$X$8,$X$11))))),IF(E10=$S$12,IF(F10=$T$8,$T$12,IF(F10=$U$8,$U$12,IF(F10=$V$8,$V$12,IF(F10=$W$8,$W$12,IF(F10=$X$8,$X$12))))),IF(E10=$S$13,IF(F10=$T$8,$T$13,IF(F10=$U$8,$U$13,IF(F10=$V$8,$V$13,IF(F10=$W$8,$W$13,IF(F10=$X$8,$X$13))))),"")))))</f>
        <v>Moderado</v>
      </c>
      <c r="H10" s="107"/>
      <c r="I10" s="424"/>
      <c r="J10" s="98" t="s">
        <v>41</v>
      </c>
      <c r="K10" s="112" t="str">
        <f>+IF(AND(E9=$S$10,F9=$T$8),A9,"")&amp;" "&amp;IF(AND(E10=$S$10,F10=$T$8),A10,"")&amp;" "&amp;IF(AND(E11=$S$10,F11=$T$8),A11,"")&amp;" "&amp;IF(AND(E12=$S$10,F12=$T$8),A12,"")&amp;" "&amp;IF(AND(E13=$S$10,F13=$T$8),A13,"")&amp;" "&amp;IF(AND(E14=$S$10,F14=$T$8),A14,"")&amp;" "&amp;IF(AND(E15=$S$10,F15=$T$8),A15,"")&amp;" "&amp;IF(AND(E16=$S$10,F16=$T$8),A16,"")&amp;" "&amp;IF(AND(E17=$S$10,F17=$T$8),A17,"")&amp;" "&amp;IF(AND(E18=$S$10,F18=$T$8),A18,"")&amp;" "&amp;IF(AND(E19=$S$10,F19=$T$8),A19,"")&amp;" "&amp;IF(AND(E20=$S$10,F20=$T$8),A20,"")&amp;" "&amp;IF(AND(E21=$S$10,F21=$T$8),A21,"")&amp;" "&amp;IF(AND(E22=$S$10,F22=$T$8),A22,"")&amp;" "&amp;IF(AND(E23=$S$10,F23=$T$8),A23,"")&amp;" "&amp;IF(AND(E24=$S$10,F24=$T$8),A24,"")&amp;" "&amp;IF(AND(E25=$S$10,F25=$T$8),A25,"")&amp;" "&amp;IF(AND(E26=$S$10,F26=$T$8),A26,"")&amp;" "&amp;IF(AND(E27=$S$10,F27=$T$8),A27,"")&amp;" "&amp;IF(AND(E28=$S$10,F28=$T$8),A28,"")</f>
        <v xml:space="preserve">                   </v>
      </c>
      <c r="L10" s="112" t="str">
        <f>+IF(AND(E9=$S$10,F9=$U$8),A9,"")&amp;" "&amp;IF(AND(E10=$S$10,F10=$U$8),A10,"")&amp;" "&amp;IF(AND(E11=$S$10,F11=$U$8),A11,"")&amp;" "&amp;IF(AND(E12=$S$10,F12=$U$8),A12,"")&amp;" "&amp;IF(AND(E13=$S$10,F13=$U$8),A13,"")&amp;" "&amp;IF(AND(E14=$S$10,F14=$U$8),A14,"")&amp;" "&amp;IF(AND(E15=$S$10,F15=$U$8),A15,"")&amp;" "&amp;IF(AND(E16=$S$10,F16=$U$8),A16,"")&amp;" "&amp;IF(AND(E17=$S$10,F17=$U$8),A17,"")&amp;" "&amp;IF(AND(E18=$S$10,F18=$U$8),A18,"")&amp;" "&amp;IF(AND(E19=$S$10,F19=$U$8),A19,"")&amp;" "&amp;IF(AND(E20=$S$10,F20=$U$8),A20,"")&amp;" "&amp;IF(AND(E21=$S$10,F21=$U$8),A21,"")&amp;" "&amp;IF(AND(E22=$S$10,F22=$U$8),A22,"")&amp;" "&amp;IF(AND(E23=$S$10,F23=$U$8),A23,"")&amp;" "&amp;IF(AND(E24=$S$10,F24=$U$8),A24,"")&amp;" "&amp;IF(AND(E25=$S$10,F25=$U$8),A25,"")&amp;" "&amp;IF(AND(E26=$S$10,F26=$U$8),A26,"")&amp;" "&amp;IF(AND(E27=$S$10,F27=$U$8),A27,"")&amp;" "&amp;IF(AND(E28=$S$10,F28=$U$8),A28,"")</f>
        <v xml:space="preserve">                   </v>
      </c>
      <c r="M10" s="108" t="str">
        <f>+IF(AND(E9=$S$10,F9=$V$8),A9,"")&amp;" "&amp;IF(AND(E10=$S$10,F10=$V$8),A10,"")&amp;" "&amp;IF(AND(E11=$S$10,F11=$V$8),A11,"")&amp;" "&amp;IF(AND(E12=$S$10,F12=$V$8),A12,"")&amp;" "&amp;IF(AND(E13=$S$10,F13=$V$8),A13,"")&amp;" "&amp;IF(AND(E14=$S$10,F14=$V$8),A14,"")&amp;" "&amp;IF(AND(E15=$S$10,F15=$V$8),A15,"")&amp;" "&amp;IF(AND(E16=$S$10,F16=$V$8),A16,"")&amp;" "&amp;IF(AND(E17=$S$10,F17=$V$8),A17,"")&amp;" "&amp;IF(AND(E18=$S$10,F18=$V$8),A18,"")&amp;" "&amp;IF(AND(E19=$S$10,F19=$V$8),A19,"")&amp;" "&amp;IF(AND(E20=$S$10,F20=$V$8),A20,"")&amp;" "&amp;IF(AND(E21=$S$10,F21=$V$8),A21,"")&amp;" "&amp;IF(AND(E22=$S$10,F22=$V$8),A22,"")&amp;" "&amp;IF(AND(E23=$S$10,F23=$V$8),A23,"")&amp;" "&amp;IF(AND(E24=$S$10,F24=$V$8),A24,"")&amp;" "&amp;IF(AND(E25=$S$10,F25=$V$8),A25,"")&amp;" "&amp;IF(AND(E26=$S$10,F26=$V$8),A26,"")&amp;" "&amp;IF(AND(E27=$S$10,F27=$V$8),A27,"")&amp;" "&amp;IF(AND(E28=$S$10,F28=$V$8),A28,"")</f>
        <v xml:space="preserve">    M1 - R5               </v>
      </c>
      <c r="N10" s="108" t="str">
        <f>+IF(AND(E9=$S$10,F9=$W$8),A9,"")&amp;" "&amp;IF(AND(E10=$S$10,F10=$W$8),A10,"")&amp;" "&amp;IF(AND(E11=$S$10,F11=$W$8),A11,"")&amp;" "&amp;IF(AND(E12=$S$10,F12=$W$8),A12,"")&amp;" "&amp;IF(AND(E13=$S$10,F13=$W$8),A13,"")&amp;" "&amp;IF(AND(E14=$S$10,F14=$W$8),A14,"")&amp;" "&amp;IF(AND(E15=$S$10,F15=$W$8),A15,"")&amp;" "&amp;IF(AND(E16=$S$10,F16=$W$8),A16,"")&amp;" "&amp;IF(AND(E17=$S$10,F17=$W$8),A17,"")&amp;" "&amp;IF(AND(E18=$S$10,F18=$W$8),A18,"")&amp;" "&amp;IF(AND(E19=$S$10,F19=$W$8),A19,"")&amp;" "&amp;IF(AND(E20=$S$10,F20=$W$8),A20,"")&amp;" "&amp;IF(AND(E21=$S$10,F21=$W$8),A21,"")&amp;" "&amp;IF(AND(E22=$S$10,F22=$W$8),A22,"")&amp;" "&amp;IF(AND(E23=$S$10,F23=$W$8),A23,"")&amp;" "&amp;IF(AND(E24=$S$10,F24=$W$8),A24,"")&amp;" "&amp;IF(AND(E25=$S$10,F25=$W$8),A25,"")&amp;" "&amp;IF(AND(E26=$S$10,F26=$W$8),A26,"")&amp;" "&amp;IF(AND(E27=$S$10,F27=$W$8),A27,"")&amp;" "&amp;IF(AND(E28=$S$10,F28=$W$8),A28,"")</f>
        <v xml:space="preserve">                   </v>
      </c>
      <c r="O10" s="109" t="str">
        <f>+IF(AND(E9=$S$10,F9=$X$8),A9,"")&amp;" "&amp;IF(AND(E10=$S$10,F10=$X$8),A10,"")&amp;" "&amp;IF(AND(E11=$S$10,F11=$X$8),A11,"")&amp;" "&amp;IF(AND(E12=$S$10,F12=$X$8),A12,"")&amp;" "&amp;IF(AND(E13=$S$10,F13=$X$8),A13,"")&amp;" "&amp;IF(AND(E14=$S$10,F14=$X$8),A14,"")&amp;" "&amp;IF(AND(E15=$S$10,F15=$X$8),A15,"")&amp;" "&amp;IF(AND(E16=$S$10,F16=$X$8),A16,"")&amp;" "&amp;IF(AND(E17=$S$10,F17=$X$8),A17,"")&amp;" "&amp;IF(AND(E18=$S$10,F18=$X$8),A18,"")&amp;" "&amp;IF(AND(E19=$S$10,F19=$X$8),A19,"")&amp;" "&amp;IF(AND(E20=$S$10,F20=$X$8),A20,"")&amp;" "&amp;IF(AND(E21=$S$10,F21=$X$8),A21,"")&amp;" "&amp;IF(AND(E22=$S$10,F22=$X$8),A22,"")&amp;" "&amp;IF(AND(E23=$S$10,F23=$X$8),A23,"")&amp;" "&amp;IF(AND(E24=$S$10,F24=$X$8),A24,"")&amp;" "&amp;IF(AND(E25=$S$10,F25=$X$8),A25,"")&amp;" "&amp;IF(AND(E26=$S$10,F26=$X$8),A26,"")&amp;" "&amp;IF(AND(E27=$S$10,F27=$X$8),A27,"")&amp;" "&amp;IF(AND(E28=$S$10,F28=$X$8),A28,"")</f>
        <v xml:space="preserve">                   </v>
      </c>
      <c r="P10" s="107"/>
      <c r="Q10" s="464"/>
      <c r="R10" s="110">
        <v>0.8</v>
      </c>
      <c r="S10" s="101" t="s">
        <v>41</v>
      </c>
      <c r="T10" s="112" t="s">
        <v>5</v>
      </c>
      <c r="U10" s="112" t="s">
        <v>5</v>
      </c>
      <c r="V10" s="108" t="s">
        <v>65</v>
      </c>
      <c r="W10" s="108" t="s">
        <v>65</v>
      </c>
      <c r="X10" s="109" t="s">
        <v>64</v>
      </c>
      <c r="AA10" s="91"/>
      <c r="AB10" s="91"/>
      <c r="AC10" s="103"/>
      <c r="AD10" s="113"/>
      <c r="AE10" s="114"/>
      <c r="AF10" s="111"/>
      <c r="AG10" s="111"/>
      <c r="AH10" s="111"/>
      <c r="AI10" s="111"/>
      <c r="AJ10" s="111"/>
      <c r="AK10" s="103"/>
      <c r="AL10" s="103"/>
    </row>
    <row r="11" spans="1:38" ht="63.75" x14ac:dyDescent="0.2">
      <c r="A11" s="104" t="str">
        <f>'2 CONTEXTO E IDENTIFICACIÓN'!A11</f>
        <v>M1 - R3</v>
      </c>
      <c r="B11" s="105" t="str">
        <f>+'2 CONTEXTO E IDENTIFICACIÓN'!E11</f>
        <v>Posibilidad de pérdida Económica y Reputacional por insuficiencia en radicación de facturación,   debido a deficiencia en los procesos de admisión del usuario  e inoportunidad en el cargue de servicios por parte del personal asistencial.</v>
      </c>
      <c r="C11" s="135">
        <f>+'5 VALORACIÓN DEL CONTROL'!S19</f>
        <v>0.15</v>
      </c>
      <c r="D11" s="106">
        <f>+'5 VALORACIÓN DEL CONTROL'!T19</f>
        <v>0.8</v>
      </c>
      <c r="E11" s="136" t="str">
        <f t="shared" si="0"/>
        <v>Muy Baja</v>
      </c>
      <c r="F11" s="136" t="str">
        <f t="shared" si="1"/>
        <v>Mayor</v>
      </c>
      <c r="G11" s="105" t="str">
        <f>+IF(E11=$S$9,IF(F11=$T$8,$T$9,IF(F11=$U$8,$U$9,IF(F11=$V$8,$V$9,IF(F11=$W$8,$W$9,IF(F11=$X$8,$X$9))))),IF(E11=$S$10,IF(F11=$T$8,$T$10,IF(F11=$U$8,$U$10,IF(F11=$V$8,$V$10,IF(F11=$W$8,$W$10,IF(F11=$X$8,$X$10))))),IF(E11=$S$11,IF(F11=$T$8,$T$11,IF(F11=$U$8,$U$11,IF(F11=$V$8,$V$11,IF(F11=$W$8,$W$11,IF(F11=$X$8,$X$11))))),IF(E11=$S$12,IF(F11=$T$8,$T$12,IF(F11=$U$8,$U$12,IF(F11=$V$8,$V$12,IF(F11=$W$8,$W$12,IF(F11=$X$8,$X$12))))),IF(E11=$S$13,IF(F11=$T$8,$T$13,IF(F11=$U$8,$U$13,IF(F11=$V$8,$V$13,IF(F11=$W$8,$W$13,IF(F11=$X$8,$X$13))))),"")))))</f>
        <v>Alto</v>
      </c>
      <c r="H11" s="107"/>
      <c r="I11" s="424"/>
      <c r="J11" s="98" t="s">
        <v>39</v>
      </c>
      <c r="K11" s="112" t="str">
        <f>+IF(AND(E9=$S$11,F9=$T$8),A9,"")&amp;" "&amp;IF(AND(E10=$S$11,F10=$T$8),A10,"")&amp;" "&amp;IF(AND(E11=$S$11,F11=$T$8),A11,"")&amp;" "&amp;IF(AND(E12=$S$11,F12=$T$8),A12,"")&amp;" "&amp;IF(AND(E13=$S$11,F13=$T$8),A13,"")&amp;" "&amp;IF(AND(E14=$S$11,F14=$T$8),A14,"")&amp;" "&amp;IF(AND(E15=$S$11,F15=$T$8),A15,"")&amp;" "&amp;IF(AND(E16=$S$11,F16=$T$8),A16,"")&amp;" "&amp;IF(AND(E17=$S$11,F17=$T$8),A17,"")&amp;" "&amp;IF(AND(E18=$S$11,F18=$T$8),A18,"")&amp;" "&amp;IF(AND(E19=$S$11,F19=$T$8),A19,"")&amp;" "&amp;IF(AND(E20=$S$11,F20=$T$8),A20,"")&amp;" "&amp;IF(AND(E21=$S$11,F21=$T$8),A21,"")&amp;" "&amp;IF(AND(E22=$S$11,F22=$T$8),A22,"")&amp;" "&amp;IF(AND(E23=$S$11,F23=$T$8),A23,"")&amp;" "&amp;IF(AND(E24=$S$11,F24=$T$8),A24,"")&amp;" "&amp;IF(AND(E25=$S$11,F25=$T$8),A25,"")&amp;" "&amp;IF(AND(E26=$S$11,F26=$T$8),A26,"")&amp;" "&amp;IF(AND(E27=$S$11,F27=$T$8),A27,"")&amp;" "&amp;IF(AND(E28=$S$11,F28=$T$8),A28,"")</f>
        <v xml:space="preserve">                   </v>
      </c>
      <c r="L11" s="112" t="str">
        <f>+IF(AND(E9=$S$11,F9=$U$8),A9,"")&amp;" "&amp;IF(AND(E10=$S$11,F10=$U$8),A10,"")&amp;" "&amp;IF(AND(E11=$S$11,F11=$U$8),A11,"")&amp;" "&amp;IF(AND(E12=$S$11,F12=$U$8),A12,"")&amp;" "&amp;IF(AND(E13=$S$11,F13=$U$8),A13,"")&amp;" "&amp;IF(AND(E14=$S$11,F14=$U$8),A14,"")&amp;" "&amp;IF(AND(E15=$S$11,F15=$U$8),A15,"")&amp;" "&amp;IF(AND(E16=$S$11,F16=$U$8),A16,"")&amp;" "&amp;IF(AND(E17=$S$11,F17=$U$8),A17,"")&amp;" "&amp;IF(AND(E18=$S$11,F18=$U$8),A18,"")&amp;" "&amp;IF(AND(E19=$S$11,F19=$U$8),A19,"")&amp;" "&amp;IF(AND(E20=$S$11,F20=$U$8),A20,"")&amp;" "&amp;IF(AND(E21=$S$11,F21=$U$8),A21,"")&amp;" "&amp;IF(AND(E22=$S$11,F22=$U$8),A22,"")&amp;" "&amp;IF(AND(E23=$S$11,F23=$U$8),A23,"")&amp;" "&amp;IF(AND(E24=$S$11,F24=$U$8),A24,"")&amp;" "&amp;IF(AND(E25=$S$11,F25=$U$8),A25,"")&amp;" "&amp;IF(AND(E26=$S$11,F26=$U$8),A26,"")&amp;" "&amp;IF(AND(E27=$S$11,F27=$U$8),A27,"")&amp;" "&amp;IF(AND(E28=$S$11,F28=$U$8),A28,"")</f>
        <v xml:space="preserve">           M2 - R2        </v>
      </c>
      <c r="M11" s="112" t="str">
        <f>+IF(AND(E9=$S$11,F9=$V$8),A9,"")&amp;" "&amp;IF(AND(E10=$S$11,F10=$V$8),A10,"")&amp;" "&amp;IF(AND(E11=$S$11,F11=$V$8),A11,"")&amp;" "&amp;IF(AND(E12=$S$11,F12=$V$8),A12,"")&amp;" "&amp;IF(AND(E13=$S$11,F13=$V$8),A13,"")&amp;" "&amp;IF(AND(E14=$S$11,F14=$V$8),A14,"")&amp;" "&amp;IF(AND(E15=$S$11,F15=$V$8),A15,"")&amp;" "&amp;IF(AND(E16=$S$11,F16=$V$8),A16,"")&amp;" "&amp;IF(AND(E17=$S$11,F17=$V$8),A17,"")&amp;" "&amp;IF(AND(E18=$S$11,F18=$V$8),A18,"")&amp;" "&amp;IF(AND(E19=$S$11,F19=$V$8),A19,"")&amp;" "&amp;IF(AND(E20=$S$11,F20=$V$8),A20,"")&amp;" "&amp;IF(AND(E21=$S$11,F21=$V$8),A21,"")&amp;" "&amp;IF(AND(E22=$S$11,F22=$V$8),A22,"")&amp;" "&amp;IF(AND(E23=$S$11,F23=$V$8),A23,"")&amp;" "&amp;IF(AND(E24=$S$11,F24=$V$8),A24,"")&amp;" "&amp;IF(AND(E25=$S$11,F25=$V$8),A25,"")&amp;" "&amp;IF(AND(E26=$S$11,F26=$V$8),A26,"")&amp;" "&amp;IF(AND(E27=$S$11,F27=$V$8),A27,"")&amp;" "&amp;IF(AND(E28=$S$11,F28=$V$8),A28,"")</f>
        <v xml:space="preserve">             M2 - R4      </v>
      </c>
      <c r="N11" s="108" t="str">
        <f>+IF(AND(E9=$S$11,F9=$W$8),A9,"")&amp;" "&amp;IF(AND(E10=$S$11,F10=$W$8),A10,"")&amp;" "&amp;IF(AND(E11=$S$11,F11=$W$8),A11,"")&amp;" "&amp;IF(AND(E12=$S$11,F12=$W$8),A12,"")&amp;" "&amp;IF(AND(E13=$S$11,F13=$W$8),A13,"")&amp;" "&amp;IF(AND(E14=$S$11,F14=$W$8),A14,"")&amp;" "&amp;IF(AND(E15=$S$11,F15=$W$8),A15,"")&amp;" "&amp;IF(AND(E16=$S$11,F16=$W$8),A16,"")&amp;" "&amp;IF(AND(E17=$S$11,F17=$W$8),A17,"")&amp;" "&amp;IF(AND(E18=$S$11,F18=$W$8),A18,"")&amp;" "&amp;IF(AND(E19=$S$11,F19=$W$8),A19,"")&amp;" "&amp;IF(AND(E20=$S$11,F20=$W$8),A20,"")&amp;" "&amp;IF(AND(E21=$S$11,F21=$W$8),A21,"")&amp;" "&amp;IF(AND(E22=$S$11,F22=$W$8),A22,"")&amp;" "&amp;IF(AND(E23=$S$11,F23=$W$8),A23,"")&amp;" "&amp;IF(AND(E24=$S$11,F24=$W$8),A24,"")&amp;" "&amp;IF(AND(E25=$S$11,F25=$W$8),A25,"")&amp;" "&amp;IF(AND(E26=$S$11,F26=$W$8),A26,"")&amp;" "&amp;IF(AND(E27=$S$11,F27=$W$8),A27,"")&amp;" "&amp;IF(AND(E28=$S$11,F28=$W$8),A28,"")</f>
        <v xml:space="preserve">                   </v>
      </c>
      <c r="O11" s="109" t="str">
        <f>+IF(AND(E9=$S$11,F9=$X$8),A9,"")&amp;" "&amp;IF(AND(E10=$S$11,F10=$X$8),A10,"")&amp;" "&amp;IF(AND(E11=$S$11,F11=$X$8),A11,"")&amp;" "&amp;IF(AND(E12=$S$11,F12=$X$8),A12,"")&amp;" "&amp;IF(AND(E13=$S$11,F13=$X$8),A13,"")&amp;" "&amp;IF(AND(E14=$S$11,F14=$X$8),A14,"")&amp;" "&amp;IF(AND(E15=$S$11,F15=$X$8),A15,"")&amp;" "&amp;IF(AND(E16=$S$11,F16=$X$8),A16,"")&amp;" "&amp;IF(AND(E17=$S$11,F17=$X$8),A17,"")&amp;" "&amp;IF(AND(E18=$S$11,F18=$X$8),A18,"")&amp;" "&amp;IF(AND(E19=$S$11,F19=$X$8),A19,"")&amp;" "&amp;IF(AND(E20=$S$11,F20=$X$8),A20,"")&amp;" "&amp;IF(AND(E21=$S$11,F21=$X$8),A21,"")&amp;" "&amp;IF(AND(E22=$S$11,F22=$X$8),A22,"")&amp;" "&amp;IF(AND(E23=$S$11,F23=$X$8),A23,"")&amp;" "&amp;IF(AND(E24=$S$11,F24=$X$8),A24,"")&amp;" "&amp;IF(AND(E25=$S$11,F25=$X$8),A25,"")&amp;" "&amp;IF(AND(E26=$S$11,F26=$X$8),A26,"")&amp;" "&amp;IF(AND(E27=$S$11,F27=$X$8),A27,"")&amp;" "&amp;IF(AND(E28=$S$11,F28=$X$8),A28,"")</f>
        <v xml:space="preserve">                   </v>
      </c>
      <c r="P11" s="107"/>
      <c r="Q11" s="464"/>
      <c r="R11" s="110">
        <v>0.6</v>
      </c>
      <c r="S11" s="101" t="s">
        <v>39</v>
      </c>
      <c r="T11" s="112" t="s">
        <v>5</v>
      </c>
      <c r="U11" s="112" t="s">
        <v>5</v>
      </c>
      <c r="V11" s="112" t="s">
        <v>5</v>
      </c>
      <c r="W11" s="108" t="s">
        <v>65</v>
      </c>
      <c r="X11" s="109" t="s">
        <v>64</v>
      </c>
      <c r="AA11" s="91"/>
      <c r="AB11" s="91"/>
      <c r="AC11" s="103"/>
      <c r="AD11" s="113"/>
      <c r="AE11" s="114"/>
      <c r="AF11" s="111"/>
      <c r="AG11" s="111"/>
      <c r="AH11" s="111"/>
      <c r="AI11" s="111"/>
      <c r="AJ11" s="115"/>
      <c r="AK11" s="103"/>
      <c r="AL11" s="103"/>
    </row>
    <row r="12" spans="1:38" ht="102" x14ac:dyDescent="0.2">
      <c r="A12" s="104" t="str">
        <f>'2 CONTEXTO E IDENTIFICACIÓN'!A12</f>
        <v>M1 - R4</v>
      </c>
      <c r="B12" s="105" t="str">
        <f>+'2 CONTEXTO E IDENTIFICACIÓN'!E12</f>
        <v>Posibilidad de pérdida Económica y Reputacional por ausencia de control de ingresos abiertos,  debido a insuficiencia en la identificación del responsable del servicio, falta de control de los egresos hospitalarios y ambulatorios, insuficiencia en identificación de la entidad responsable de pago, inoportunidad de actividades de la parte asistencial en el cargue materias osteosíntesis, carencia en el registro de los procedimientos quirúrgicos.</v>
      </c>
      <c r="C12" s="135">
        <f>+'5 VALORACIÓN DEL CONTROL'!S23</f>
        <v>0.18</v>
      </c>
      <c r="D12" s="106">
        <f>+'5 VALORACIÓN DEL CONTROL'!T23</f>
        <v>0.8</v>
      </c>
      <c r="E12" s="136" t="str">
        <f t="shared" si="0"/>
        <v>Muy Baja</v>
      </c>
      <c r="F12" s="136" t="str">
        <f t="shared" si="1"/>
        <v>Mayor</v>
      </c>
      <c r="G12" s="105" t="str">
        <f t="shared" ref="G12:G28" si="2">+IF(E12=$S$9,IF(F12=$T$8,$T$9,IF(F12=$U$8,$U$9,IF(F12=$V$8,$V$9,IF(F12=$W$8,$W$9,IF(F12=$X$8,$X$9))))),IF(E12=$S$10,IF(F12=$T$8,$T$10,IF(F12=$U$8,$U$10,IF(F12=$V$8,$V$10,IF(F12=$W$8,$W$10,IF(F12=$X$8,$X$10))))),IF(E12=$S$11,IF(F12=$T$8,$T$11,IF(F12=$U$8,$U$11,IF(F12=$V$8,$V$11,IF(F12=$W$8,$W$11,IF(F12=$X$8,$X$11))))),IF(E12=$S$12,IF(F12=$T$8,$T$12,IF(F12=$U$8,$U$12,IF(F12=$V$8,$V$12,IF(F12=$W$8,$W$12,IF(F12=$X$8,$X$12))))),IF(E12=$S$13,IF(F12=$T$8,$T$13,IF(F12=$U$8,$U$13,IF(F12=$V$8,$V$13,IF(F12=$W$8,$W$13,IF(F12=$X$8,$X$13))))),"")))))</f>
        <v>Alto</v>
      </c>
      <c r="H12" s="107"/>
      <c r="I12" s="424"/>
      <c r="J12" s="98" t="s">
        <v>37</v>
      </c>
      <c r="K12" s="116" t="str">
        <f>+IF(AND(E9=$S$12,F9=$T$8),A9,"")&amp;" "&amp;IF(AND(E10=$S$12,F10=$T$8),A10,"")&amp;" "&amp;IF(AND(E11=$S$12,F11=$T$8),A11,"")&amp;" "&amp;IF(AND(E12=$S$12,F12=$T$8),A12,"")&amp;" "&amp;IF(AND(E13=$S$12,F13=$T$8),A13,"")&amp;" "&amp;IF(AND(E14=$S$12,F14=$T$8),A14,"")&amp;" "&amp;IF(AND(E15=$S$12,F15=$T$8),A15,"")&amp;" "&amp;IF(AND(E16=$S$12,F16=$T$8),A16,"")&amp;" "&amp;IF(AND(E17=$S$12,F17=$T$8),A17,"")&amp;" "&amp;IF(AND(E18=$S$12,F18=$T$8),A18,"")&amp;" "&amp;IF(AND(E19=$S$12,F19=$T$8),A19,"")&amp;" "&amp;IF(AND(E20=$S$12,F20=$T$8),A20,"")&amp;" "&amp;IF(AND(E21=$S$12,F21=$T$8),A21,"")&amp;" "&amp;IF(AND(E22=$S$12,F22=$T$8),A22,"")&amp;" "&amp;IF(AND(E23=$S$12,F23=$T$8),A23,"")&amp;" "&amp;IF(AND(E24=$S$12,F24=$T$8),A24,"")&amp;" "&amp;IF(AND(E25=$S$12,F25=$T$8),A25,"")&amp;" "&amp;IF(AND(E26=$S$12,F26=$T$8),A26,"")&amp;" "&amp;IF(AND(E27=$S$12,F27=$T$8),A27,"")&amp;" "&amp;IF(AND(E28=$S$12,F28=$T$8),A28,"")</f>
        <v xml:space="preserve">            M2 - R3       </v>
      </c>
      <c r="L12" s="112" t="str">
        <f>+IF(AND(E9=$S$12,F9=$U$8),A9,"")&amp;" "&amp;IF(AND(E10=$S$12,F10=$U$8),A10,"")&amp;" "&amp;IF(AND(E11=$S$12,F11=$U$8),A11,"")&amp;" "&amp;IF(AND(E12=$S$12,F12=$U$8),A12,"")&amp;" "&amp;IF(AND(E13=$S$12,F13=$U$8),A13,"")&amp;" "&amp;IF(AND(E14=$S$12,F14=$U$8),A14,"")&amp;" "&amp;IF(AND(E15=$S$12,F15=$U$8),A15,"")&amp;" "&amp;IF(AND(E16=$S$12,F16=$U$8),A16,"")&amp;" "&amp;IF(AND(E17=$S$12,F17=$U$8),A17,"")&amp;" "&amp;IF(AND(E18=$S$12,F18=$U$8),A18,"")&amp;" "&amp;IF(AND(E19=$S$12,F19=$U$8),A19,"")&amp;" "&amp;IF(AND(E20=$S$12,F20=$U$8),A20,"")&amp;" "&amp;IF(AND(E21=$S$12,F21=$U$8),A21,"")&amp;" "&amp;IF(AND(E22=$S$12,F22=$U$8),A22,"")&amp;" "&amp;IF(AND(E23=$S$12,F23=$U$8),A23,"")&amp;" "&amp;IF(AND(E24=$S$12,F24=$U$8),A24,"")&amp;" "&amp;IF(AND(E25=$S$12,F25=$U$8),A25,"")&amp;" "&amp;IF(AND(E26=$S$12,F26=$U$8),A26,"")&amp;" "&amp;IF(AND(E27=$S$12,F27=$U$8),A27,"")&amp;" "&amp;IF(AND(E28=$S$12,F28=$U$8),A28,"")</f>
        <v xml:space="preserve">M1 - R1 M1 - R2    M1 - R6  M1 - R8 M1 - R9 M1 - R10        M2 - R8 M2 - R9 </v>
      </c>
      <c r="M12" s="112" t="str">
        <f>+IF(AND(E9=$S$12,F9=$V$8),A9,"")&amp;" "&amp;IF(AND(E10=$S$12,F10=$V$8),A10,"")&amp;" "&amp;IF(AND(E11=$S$12,F11=$V$8),A11,"")&amp;" "&amp;IF(AND(E12=$S$12,F12=$V$8),A12,"")&amp;" "&amp;IF(AND(E13=$S$12,F13=$V$8),A13,"")&amp;" "&amp;IF(AND(E14=$S$12,F14=$V$8),A14,"")&amp;" "&amp;IF(AND(E15=$S$12,F15=$V$8),A15,"")&amp;" "&amp;IF(AND(E16=$S$12,F16=$V$8),A16,"")&amp;" "&amp;IF(AND(E17=$S$12,F17=$V$8),A17,"")&amp;" "&amp;IF(AND(E18=$S$12,F18=$V$8),A18,"")&amp;" "&amp;IF(AND(E19=$S$12,F19=$V$8),A19,"")&amp;" "&amp;IF(AND(E20=$S$12,F20=$V$8),A20,"")&amp;" "&amp;IF(AND(E21=$S$12,F21=$V$8),A21,"")&amp;" "&amp;IF(AND(E22=$S$12,F22=$V$8),A22,"")&amp;" "&amp;IF(AND(E23=$S$12,F23=$V$8),A23,"")&amp;" "&amp;IF(AND(E24=$S$12,F24=$V$8),A24,"")&amp;" "&amp;IF(AND(E25=$S$12,F25=$V$8),A25,"")&amp;" "&amp;IF(AND(E26=$S$12,F26=$V$8),A26,"")&amp;" "&amp;IF(AND(E27=$S$12,F27=$V$8),A27,"")&amp;" "&amp;IF(AND(E28=$S$12,F28=$V$8),A28,"")</f>
        <v xml:space="preserve">          M2 - R1    M2 - R5 M2 - R6    M2 - R10</v>
      </c>
      <c r="N12" s="108" t="str">
        <f>+IF(AND(E9=$S$12,F9=$W$8),A9,"")&amp;" "&amp;IF(AND(E10=$S$12,F10=$W$8),A10,"")&amp;" "&amp;IF(AND(E11=$S$12,F11=$W$8),A11,"")&amp;" "&amp;IF(AND(E12=$S$12,F12=$W$8),A12,"")&amp;" "&amp;IF(AND(E13=$S$12,F13=$W$8),A13,"")&amp;" "&amp;IF(AND(E14=$S$12,F14=$W$8),A14,"")&amp;" "&amp;IF(AND(E15=$S$12,F15=$W$8),A15,"")&amp;" "&amp;IF(AND(E16=$S$12,F16=$W$8),A16,"")&amp;" "&amp;IF(AND(E17=$S$12,F17=$W$8),A17,"")&amp;" "&amp;IF(AND(E18=$S$12,F18=$W$8),A18,"")&amp;" "&amp;IF(AND(E19=$S$12,F19=$W$8),A19,"")&amp;" "&amp;IF(AND(E20=$S$12,F20=$W$8),A20,"")&amp;" "&amp;IF(AND(E21=$S$12,F21=$W$8),A21,"")&amp;" "&amp;IF(AND(E22=$S$12,F22=$W$8),A22,"")&amp;" "&amp;IF(AND(E23=$S$12,F23=$W$8),A23,"")&amp;" "&amp;IF(AND(E24=$S$12,F24=$W$8),A24,"")&amp;" "&amp;IF(AND(E25=$S$12,F25=$W$8),A25,"")&amp;" "&amp;IF(AND(E26=$S$12,F26=$W$8),A26,"")&amp;" "&amp;IF(AND(E27=$S$12,F27=$W$8),A27,"")&amp;" "&amp;IF(AND(E28=$S$12,F28=$W$8),A28,"")</f>
        <v xml:space="preserve">                   </v>
      </c>
      <c r="O12" s="109" t="str">
        <f>+IF(AND(E9=$S$12,F9=$X$8),A9,"")&amp;" "&amp;IF(AND(E10=$S$12,F10=$X$8),A10,"")&amp;" "&amp;IF(AND(E11=$S$12,F11=$X$8),A11,"")&amp;" "&amp;IF(AND(E12=$S$12,F12=$X$8),A12,"")&amp;" "&amp;IF(AND(E13=$S$12,F13=$X$8),A13,"")&amp;" "&amp;IF(AND(E14=$S$12,F14=$X$8),A14,"")&amp;" "&amp;IF(AND(E15=$S$12,F15=$X$8),A15,"")&amp;" "&amp;IF(AND(E16=$S$12,F16=$X$8),A16,"")&amp;" "&amp;IF(AND(E17=$S$12,F17=$X$8),A17,"")&amp;" "&amp;IF(AND(E18=$S$12,F18=$X$8),A18,"")&amp;" "&amp;IF(AND(E19=$S$12,F19=$X$8),A19,"")&amp;" "&amp;IF(AND(E20=$S$12,F20=$X$8),A20,"")&amp;" "&amp;IF(AND(E21=$S$12,F21=$X$8),A21,"")&amp;" "&amp;IF(AND(E22=$S$12,F22=$X$8),A22,"")&amp;" "&amp;IF(AND(E23=$S$12,F23=$X$8),A23,"")&amp;" "&amp;IF(AND(E24=$S$12,F24=$X$8),A24,"")&amp;" "&amp;IF(AND(E25=$S$12,F25=$X$8),A25,"")&amp;" "&amp;IF(AND(E26=$S$12,F26=$X$8),A26,"")&amp;" "&amp;IF(AND(E27=$S$12,F27=$X$8),A27,"")&amp;" "&amp;IF(AND(E28=$S$12,F28=$X$8),A28,"")</f>
        <v xml:space="preserve">                   </v>
      </c>
      <c r="P12" s="107"/>
      <c r="Q12" s="464"/>
      <c r="R12" s="110">
        <v>0.4</v>
      </c>
      <c r="S12" s="101" t="s">
        <v>37</v>
      </c>
      <c r="T12" s="116" t="s">
        <v>66</v>
      </c>
      <c r="U12" s="112" t="s">
        <v>5</v>
      </c>
      <c r="V12" s="112" t="s">
        <v>5</v>
      </c>
      <c r="W12" s="108" t="s">
        <v>65</v>
      </c>
      <c r="X12" s="109" t="s">
        <v>64</v>
      </c>
      <c r="AA12" s="91"/>
      <c r="AB12" s="91"/>
      <c r="AC12" s="103"/>
      <c r="AD12" s="113"/>
      <c r="AE12" s="114"/>
      <c r="AF12" s="111"/>
      <c r="AG12" s="111"/>
      <c r="AH12" s="111"/>
      <c r="AI12" s="115"/>
      <c r="AJ12" s="111"/>
      <c r="AK12" s="103"/>
      <c r="AL12" s="103"/>
    </row>
    <row r="13" spans="1:38" ht="102.75" thickBot="1" x14ac:dyDescent="0.25">
      <c r="A13" s="104" t="str">
        <f>'2 CONTEXTO E IDENTIFICACIÓN'!A13</f>
        <v>M1 - R5</v>
      </c>
      <c r="B13" s="105" t="str">
        <f>+'2 CONTEXTO E IDENTIFICACIÓN'!E13</f>
        <v>Posibilidad de pérdida Económica y Reputacional por anulación y/o modificación de facturas, debido a error en la parte asistencial por modificación de actividades diarias, devolución de medicamentos por no aplicación de estos, inasistencia a las consultas programadas por parte de usuarios, cancelación de agendas por parte de especialistas, corrección de digitación por la parte administrativa en el cargue de procedimientos.</v>
      </c>
      <c r="C13" s="135">
        <f>+'5 VALORACIÓN DEL CONTROL'!S27</f>
        <v>0.8</v>
      </c>
      <c r="D13" s="106">
        <f>+'5 VALORACIÓN DEL CONTROL'!T27</f>
        <v>0.60000000000000009</v>
      </c>
      <c r="E13" s="136" t="str">
        <f t="shared" si="0"/>
        <v>Alta</v>
      </c>
      <c r="F13" s="136" t="str">
        <f t="shared" si="1"/>
        <v>Moderado</v>
      </c>
      <c r="G13" s="105" t="str">
        <f t="shared" si="2"/>
        <v>Alto</v>
      </c>
      <c r="H13" s="107"/>
      <c r="I13" s="425"/>
      <c r="J13" s="117" t="s">
        <v>35</v>
      </c>
      <c r="K13" s="118" t="str">
        <f>+IF(AND(E9=$S$13,F9=$T$8),A9,"")&amp;" "&amp;IF(AND(E10=$S$13,F10=$T$8),A10,"")&amp;" "&amp;IF(AND(E11=$S$13,F11=$T$8),A11,"")&amp;" "&amp;IF(AND(E12=$S$13,F12=$T$8),A12,"")&amp;" "&amp;IF(AND(E13=$S$13,F13=$T$8),A13,"")&amp;" "&amp;IF(AND(E14=$S$13,F14=$T$8),A14,"")&amp;" "&amp;IF(AND(E15=$S$13,F15=$T$8),A15,"")&amp;" "&amp;IF(AND(E16=$S$13,F16=$T$8),A16,"")&amp;" "&amp;IF(AND(E17=$S$13,F17=$T$8),A17,"")&amp;" "&amp;IF(AND(E18=$S$13,F18=$T$8),A18,"")&amp;" "&amp;IF(AND(E19=$S$13,F19=$T$8),A19,"")&amp;" "&amp;IF(AND(E20=$S$13,F20=$T$8),A20,"")&amp;" "&amp;IF(AND(E21=$S$13,F21=$T$8),A21,"")&amp;" "&amp;IF(AND(E22=$S$13,F22=$T$8),A22,"")&amp;" "&amp;IF(AND(E23=$S$13,F23=$T$8),A23,"")&amp;" "&amp;IF(AND(E24=$S$13,F24=$T$8),A24,"")&amp;" "&amp;IF(AND(E25=$S$13,F25=$T$8),A25,"")&amp;" "&amp;IF(AND(E26=$S$13,F26=$T$8),A26,"")&amp;" "&amp;IF(AND(E27=$S$13,F27=$T$8),A27,"")&amp;" "&amp;IF(AND(E28=$S$13,F28=$T$8),A28,"")</f>
        <v xml:space="preserve">                   </v>
      </c>
      <c r="L13" s="118" t="str">
        <f>+IF(AND(E9=$S$13,F9=$U$8),A9,"")&amp;" "&amp;IF(AND(E10=$S$13,F10=$U$8),A10,"")&amp;" "&amp;IF(AND(E11=$S$13,F11=$U$8),A11,"")&amp;" "&amp;IF(AND(E12=$S$13,F12=$U$8),A12,"")&amp;" "&amp;IF(AND(E13=$S$13,F13=$U$8),A13,"")&amp;" "&amp;IF(AND(E14=$S$13,F14=$U$8),A14,"")&amp;" "&amp;IF(AND(E15=$S$13,F15=$U$8),A15,"")&amp;" "&amp;IF(AND(E16=$S$13,F16=$U$8),A16,"")&amp;" "&amp;IF(AND(E17=$S$13,F17=$U$8),A17,"")&amp;" "&amp;IF(AND(E18=$S$13,F18=$U$8),A18,"")&amp;" "&amp;IF(AND(E19=$S$13,F19=$U$8),A19,"")&amp;" "&amp;IF(AND(E20=$S$13,F20=$U$8),A20,"")&amp;" "&amp;IF(AND(E21=$S$13,F21=$U$8),A21,"")&amp;" "&amp;IF(AND(E22=$S$13,F22=$U$8),A22,"")&amp;" "&amp;IF(AND(E23=$S$13,F23=$U$8),A23,"")&amp;" "&amp;IF(AND(E24=$S$13,F24=$U$8),A24,"")&amp;" "&amp;IF(AND(E25=$S$13,F25=$U$8),A25,"")&amp;" "&amp;IF(AND(E26=$S$13,F26=$U$8),A26,"")&amp;" "&amp;IF(AND(E27=$S$13,F27=$U$8),A27,"")&amp;" "&amp;IF(AND(E28=$S$13,F28=$U$8),A28,"")</f>
        <v xml:space="preserve">      M1 - R7             </v>
      </c>
      <c r="M13" s="119" t="str">
        <f>+IF(AND(E9=$S$13,F9=$V$8),A9,"")&amp;" "&amp;IF(AND(E10=$S$13,F10=$V$8),A10,"")&amp;" "&amp;IF(AND(E11=$S$13,F11=$V$8),A11,"")&amp;" "&amp;IF(AND(E12=$S$13,F12=$V$8),A12,"")&amp;" "&amp;IF(AND(E13=$S$13,F13=$V$8),A13,"")&amp;" "&amp;IF(AND(E14=$S$13,F14=$V$8),A14,"")&amp;" "&amp;IF(AND(E15=$S$13,F15=$V$8),A15,"")&amp;" "&amp;IF(AND(E16=$S$13,F16=$V$8),A16,"")&amp;" "&amp;IF(AND(E17=$S$13,F17=$V$8),A17,"")&amp;" "&amp;IF(AND(E18=$S$13,F18=$V$8),A18,"")&amp;" "&amp;IF(AND(E19=$S$13,F19=$V$8),A19,"")&amp;" "&amp;IF(AND(E20=$S$13,F20=$V$8),A20,"")&amp;" "&amp;IF(AND(E21=$S$13,F21=$V$8),A21,"")&amp;" "&amp;IF(AND(E22=$S$13,F22=$V$8),A22,"")&amp;" "&amp;IF(AND(E23=$S$13,F23=$V$8),A23,"")&amp;" "&amp;IF(AND(E24=$S$13,F24=$V$8),A24,"")&amp;" "&amp;IF(AND(E25=$S$13,F25=$V$8),A25,"")&amp;" "&amp;IF(AND(E26=$S$13,F26=$V$8),A26,"")&amp;" "&amp;IF(AND(E27=$S$13,F27=$V$8),A27,"")&amp;" "&amp;IF(AND(E28=$S$13,F28=$V$8),A28,"")</f>
        <v xml:space="preserve">                M2 - R7   </v>
      </c>
      <c r="N13" s="120" t="str">
        <f>+IF(AND(E9=$S$13,F9=$W$8),A9,"")&amp;" "&amp;IF(AND(E10=$S$13,F10=$W$8),A10,"")&amp;" "&amp;IF(AND(E11=$S$13,F11=$W$8),A11,"")&amp;" "&amp;IF(AND(E12=$S$13,F12=$W$8),A12,"")&amp;" "&amp;IF(AND(E13=$S$13,F13=$W$8),A13,"")&amp;" "&amp;IF(AND(E14=$S$13,F14=$W$8),A14,"")&amp;" "&amp;IF(AND(E15=$S$13,F15=$W$8),A15,"")&amp;" "&amp;IF(AND(E16=$S$13,F16=$W$8),A16,"")&amp;" "&amp;IF(AND(E17=$S$13,F17=$W$8),A17,"")&amp;" "&amp;IF(AND(E18=$S$13,F18=$W$8),A18,"")&amp;" "&amp;IF(AND(E19=$S$13,F19=$W$8),A19,"")&amp;" "&amp;IF(AND(E20=$S$13,F20=$W$8),A20,"")&amp;" "&amp;IF(AND(E21=$S$13,F21=$W$8),A21,"")&amp;" "&amp;IF(AND(E22=$S$13,F22=$W$8),A22,"")&amp;" "&amp;IF(AND(E23=$S$13,F23=$W$8),A23,"")&amp;" "&amp;IF(AND(E24=$S$13,F24=$W$8),A24,"")&amp;" "&amp;IF(AND(E25=$S$13,F25=$W$8),A25,"")&amp;" "&amp;IF(AND(E26=$S$13,F26=$W$8),A26,"")&amp;" "&amp;IF(AND(E27=$S$13,F27=$W$8),A27,"")&amp;" "&amp;IF(AND(E28=$S$13,F28=$W$8),A28,"")</f>
        <v xml:space="preserve">  M1 - R3 M1 - R4                </v>
      </c>
      <c r="O13" s="121" t="str">
        <f>+IF(AND(E9=$S$13,F9=$X$8),A9,"")&amp;" "&amp;IF(AND(E10=$S$13,F10=$X$8),A10,"")&amp;" "&amp;IF(AND(E11=$S$13,F11=$X$8),A11,"")&amp;" "&amp;IF(AND(E12=$S$13,F12=$X$8),A12,"")&amp;" "&amp;IF(AND(E13=$S$13,F13=$X$8),A13,"")&amp;" "&amp;IF(AND(E14=$S$13,F14=$X$8),A14,"")&amp;" "&amp;IF(AND(E15=$S$13,F15=$X$8),A15,"")&amp;" "&amp;IF(AND(E16=$S$13,F16=$X$8),A16,"")&amp;" "&amp;IF(AND(E17=$S$13,F17=$X$8),A17,"")&amp;" "&amp;IF(AND(E18=$S$13,F18=$X$8),A18,"")&amp;" "&amp;IF(AND(E19=$S$13,F19=$X$8),A19,"")&amp;" "&amp;IF(AND(E20=$S$13,F20=$X$8),A20,"")&amp;" "&amp;IF(AND(E21=$S$13,F21=$X$8),A21,"")&amp;" "&amp;IF(AND(E22=$S$13,F22=$X$8),A22,"")&amp;" "&amp;IF(AND(E23=$S$13,F23=$X$8),A23,"")&amp;" "&amp;IF(AND(E24=$S$13,F24=$X$8),A24,"")&amp;" "&amp;IF(AND(E25=$S$13,F25=$X$8),A25,"")&amp;" "&amp;IF(AND(E26=$S$13,F26=$X$8),A26,"")&amp;" "&amp;IF(AND(E27=$S$13,F27=$X$8),A27,"")&amp;" "&amp;IF(AND(E28=$S$13,F28=$X$8),A28,"")</f>
        <v xml:space="preserve">                   </v>
      </c>
      <c r="P13" s="107"/>
      <c r="Q13" s="464"/>
      <c r="R13" s="122">
        <v>0.2</v>
      </c>
      <c r="S13" s="123" t="s">
        <v>35</v>
      </c>
      <c r="T13" s="118" t="s">
        <v>66</v>
      </c>
      <c r="U13" s="118" t="s">
        <v>66</v>
      </c>
      <c r="V13" s="119" t="s">
        <v>5</v>
      </c>
      <c r="W13" s="120" t="s">
        <v>65</v>
      </c>
      <c r="X13" s="121" t="s">
        <v>64</v>
      </c>
      <c r="AA13" s="91"/>
      <c r="AB13" s="91"/>
      <c r="AC13" s="103"/>
      <c r="AD13" s="113"/>
      <c r="AE13" s="114"/>
      <c r="AF13" s="111"/>
      <c r="AG13" s="111"/>
      <c r="AH13" s="111"/>
      <c r="AI13" s="124"/>
      <c r="AJ13" s="111"/>
      <c r="AK13" s="103"/>
      <c r="AL13" s="103"/>
    </row>
    <row r="14" spans="1:38" ht="153" x14ac:dyDescent="0.2">
      <c r="A14" s="104" t="str">
        <f>'2 CONTEXTO E IDENTIFICACIÓN'!A14</f>
        <v>M1 - R6</v>
      </c>
      <c r="B14" s="105" t="str">
        <f>+'2 CONTEXTO E IDENTIFICACIÓN'!E14</f>
        <v>Posibilidad de pérdida Económica y Reputacional por insuficiencia en la depuración contable permanente y sostenible para reflejar la realidad financiera, económica y social conforme a la normatividad contable vigente,  debido a  desconocimiento de la Ley 1797 de 2016, Resolución 6066 del 2016  y demás normatividad relacionada con la depuración contable permanente y sostenible, ausencia en la verificación y conciliación de saldos por parte de los responsables de la información, y también por no promover por parte del Comité Técnico de Sostenibilidad Contable la depuración permanente en todos los subprocesos de  la Institución</v>
      </c>
      <c r="C14" s="135">
        <f>+'5 VALORACIÓN DEL CONTROL'!S31</f>
        <v>0.216</v>
      </c>
      <c r="D14" s="106">
        <f>+'5 VALORACIÓN DEL CONTROL'!T31</f>
        <v>0.4</v>
      </c>
      <c r="E14" s="136" t="str">
        <f t="shared" si="0"/>
        <v>Baja</v>
      </c>
      <c r="F14" s="136" t="str">
        <f t="shared" si="1"/>
        <v>Menor</v>
      </c>
      <c r="G14" s="105" t="str">
        <f t="shared" si="2"/>
        <v>Moderado</v>
      </c>
      <c r="H14" s="107"/>
      <c r="I14" s="107"/>
      <c r="J14" s="107"/>
      <c r="K14" s="107"/>
      <c r="L14" s="107"/>
      <c r="M14" s="107"/>
      <c r="N14" s="107"/>
      <c r="O14" s="107"/>
      <c r="P14" s="107"/>
      <c r="AA14" s="91"/>
      <c r="AB14" s="91"/>
      <c r="AC14" s="103"/>
      <c r="AD14" s="113"/>
      <c r="AE14" s="114"/>
      <c r="AF14" s="111"/>
      <c r="AG14" s="111"/>
      <c r="AH14" s="111"/>
      <c r="AI14" s="111"/>
      <c r="AJ14" s="111"/>
      <c r="AK14" s="103"/>
      <c r="AL14" s="103"/>
    </row>
    <row r="15" spans="1:38" ht="18.75" customHeight="1" x14ac:dyDescent="0.2">
      <c r="A15" s="104" t="str">
        <f>'2 CONTEXTO E IDENTIFICACIÓN'!A15</f>
        <v>M1 - R7</v>
      </c>
      <c r="B15" s="105" t="str">
        <f>+'2 CONTEXTO E IDENTIFICACIÓN'!E15</f>
        <v xml:space="preserve">Posibilidad de pérdida Económica por indisponibilidad en el costeo de los servicios ofertados por el HUDN, debido a indisponibilidad tecnologica que permite realizar calculo de costeos, ausencia  de apoyo en el área asistencial y tecnologia que no se haya prestado y se requiera contratar, </v>
      </c>
      <c r="C15" s="135">
        <f>+'5 VALORACIÓN DEL CONTROL'!S35</f>
        <v>0.14399999999999999</v>
      </c>
      <c r="D15" s="106">
        <f>+'5 VALORACIÓN DEL CONTROL'!T35</f>
        <v>0.4</v>
      </c>
      <c r="E15" s="136" t="str">
        <f t="shared" si="0"/>
        <v>Muy Baja</v>
      </c>
      <c r="F15" s="136" t="str">
        <f t="shared" si="1"/>
        <v>Menor</v>
      </c>
      <c r="G15" s="105" t="str">
        <f t="shared" si="2"/>
        <v>Bajo</v>
      </c>
      <c r="H15" s="107"/>
      <c r="I15" s="107"/>
      <c r="J15" s="107"/>
      <c r="K15" s="107"/>
      <c r="L15" s="107"/>
      <c r="M15" s="107"/>
      <c r="N15" s="107"/>
      <c r="O15" s="107"/>
      <c r="P15" s="107"/>
      <c r="T15" s="95" t="s">
        <v>68</v>
      </c>
      <c r="V15" s="91"/>
      <c r="W15" s="91"/>
      <c r="X15" s="91"/>
      <c r="Y15" s="91"/>
      <c r="Z15" s="91"/>
      <c r="AA15" s="91"/>
      <c r="AB15" s="91"/>
      <c r="AC15" s="103"/>
      <c r="AD15" s="113"/>
      <c r="AE15" s="103"/>
      <c r="AF15" s="114"/>
      <c r="AG15" s="114"/>
      <c r="AH15" s="114"/>
      <c r="AI15" s="114"/>
      <c r="AJ15" s="114"/>
      <c r="AK15" s="103"/>
      <c r="AL15" s="103"/>
    </row>
    <row r="16" spans="1:38" ht="76.5" x14ac:dyDescent="0.2">
      <c r="A16" s="104" t="str">
        <f>'2 CONTEXTO E IDENTIFICACIÓN'!A16</f>
        <v>M1 - R8</v>
      </c>
      <c r="B16" s="105" t="str">
        <f>+'2 CONTEXTO E IDENTIFICACIÓN'!E16</f>
        <v xml:space="preserve">Posibilidad de pérdida Reputacional por debilidad en la información de los costos generada por los diferentes procesos,  debido a inconsistencia en la información que hace interfaz por registro errado y /o parametros inadecuados desde otros modulos y deficiencia en capacitación a usuarios del sistema. </v>
      </c>
      <c r="C16" s="135">
        <f>+'5 VALORACIÓN DEL CONTROL'!S39</f>
        <v>0.28000000000000003</v>
      </c>
      <c r="D16" s="106">
        <f>+'5 VALORACIÓN DEL CONTROL'!T39</f>
        <v>0.4</v>
      </c>
      <c r="E16" s="136" t="str">
        <f t="shared" si="0"/>
        <v>Baja</v>
      </c>
      <c r="F16" s="136" t="str">
        <f t="shared" si="1"/>
        <v>Menor</v>
      </c>
      <c r="G16" s="105" t="str">
        <f t="shared" si="2"/>
        <v>Moderado</v>
      </c>
      <c r="H16" s="107"/>
      <c r="I16" s="107"/>
      <c r="J16" s="107"/>
      <c r="K16" s="107"/>
      <c r="L16" s="107"/>
      <c r="M16" s="107"/>
      <c r="N16" s="107"/>
      <c r="O16" s="107"/>
      <c r="P16" s="107"/>
      <c r="T16" s="125" t="s">
        <v>64</v>
      </c>
      <c r="V16" s="91"/>
      <c r="W16" s="91"/>
      <c r="X16" s="91"/>
      <c r="Y16" s="91"/>
      <c r="Z16" s="91"/>
      <c r="AA16" s="91"/>
      <c r="AB16" s="91"/>
      <c r="AC16" s="103"/>
      <c r="AD16" s="103"/>
      <c r="AE16" s="103"/>
      <c r="AF16" s="111"/>
      <c r="AG16" s="111"/>
      <c r="AH16" s="111"/>
      <c r="AI16" s="111"/>
      <c r="AJ16" s="111"/>
      <c r="AK16" s="103"/>
      <c r="AL16" s="103"/>
    </row>
    <row r="17" spans="1:38" ht="38.25" x14ac:dyDescent="0.2">
      <c r="A17" s="104" t="str">
        <f>'2 CONTEXTO E IDENTIFICACIÓN'!A17</f>
        <v>M1 - R9</v>
      </c>
      <c r="B17" s="105" t="str">
        <f>+'2 CONTEXTO E IDENTIFICACIÓN'!E17</f>
        <v xml:space="preserve">Posibilidad de pérdida Económica y Reputacional por bajo nivel de liquidez,  debido a la demora en pagos de EPS, bajo recaudo de cartera y alto índice de cuentas por pagar </v>
      </c>
      <c r="C17" s="135">
        <f>+'5 VALORACIÓN DEL CONTROL'!S43</f>
        <v>0.24</v>
      </c>
      <c r="D17" s="106">
        <f>+'5 VALORACIÓN DEL CONTROL'!T43</f>
        <v>0.4</v>
      </c>
      <c r="E17" s="136" t="str">
        <f t="shared" si="0"/>
        <v>Baja</v>
      </c>
      <c r="F17" s="136" t="str">
        <f t="shared" si="1"/>
        <v>Menor</v>
      </c>
      <c r="G17" s="105" t="str">
        <f t="shared" si="2"/>
        <v>Moderado</v>
      </c>
      <c r="H17" s="107"/>
      <c r="I17" s="107"/>
      <c r="J17" s="107"/>
      <c r="K17" s="107"/>
      <c r="L17" s="107"/>
      <c r="M17" s="107"/>
      <c r="N17" s="107"/>
      <c r="O17" s="107"/>
      <c r="P17" s="107"/>
      <c r="T17" s="108" t="s">
        <v>65</v>
      </c>
      <c r="U17" s="91"/>
      <c r="V17" s="91"/>
      <c r="W17" s="91"/>
      <c r="X17" s="91"/>
      <c r="Y17" s="91"/>
      <c r="Z17" s="91"/>
      <c r="AA17" s="91"/>
      <c r="AB17" s="91"/>
      <c r="AC17" s="103"/>
      <c r="AD17" s="103"/>
      <c r="AE17" s="103"/>
      <c r="AF17" s="111"/>
      <c r="AG17" s="111"/>
      <c r="AH17" s="111"/>
      <c r="AI17" s="111"/>
      <c r="AJ17" s="111"/>
      <c r="AK17" s="103"/>
      <c r="AL17" s="103"/>
    </row>
    <row r="18" spans="1:38" ht="38.25" x14ac:dyDescent="0.2">
      <c r="A18" s="104" t="str">
        <f>'2 CONTEXTO E IDENTIFICACIÓN'!A18</f>
        <v>M1 - R10</v>
      </c>
      <c r="B18" s="105" t="str">
        <f>+'2 CONTEXTO E IDENTIFICACIÓN'!E18</f>
        <v>Posibilidad de pérdida Económica y Reputacional por inconsistencias en arqueo, debido a errores humanos, fallas en el sistema y jineteo.</v>
      </c>
      <c r="C18" s="135">
        <f>+'5 VALORACIÓN DEL CONTROL'!S47</f>
        <v>0.36</v>
      </c>
      <c r="D18" s="106">
        <f>+'5 VALORACIÓN DEL CONTROL'!T47</f>
        <v>0.4</v>
      </c>
      <c r="E18" s="136" t="str">
        <f t="shared" si="0"/>
        <v>Baja</v>
      </c>
      <c r="F18" s="136" t="str">
        <f t="shared" si="1"/>
        <v>Menor</v>
      </c>
      <c r="G18" s="105" t="str">
        <f t="shared" si="2"/>
        <v>Moderado</v>
      </c>
      <c r="H18" s="107"/>
      <c r="I18" s="107"/>
      <c r="J18" s="107"/>
      <c r="K18" s="107"/>
      <c r="L18" s="107"/>
      <c r="M18" s="107"/>
      <c r="N18" s="107"/>
      <c r="O18" s="107"/>
      <c r="P18" s="107"/>
      <c r="S18" s="126"/>
      <c r="T18" s="112" t="s">
        <v>5</v>
      </c>
      <c r="U18" s="126"/>
      <c r="V18" s="126"/>
      <c r="W18" s="126"/>
      <c r="X18" s="126"/>
      <c r="Y18" s="126"/>
      <c r="Z18" s="126"/>
      <c r="AA18" s="126"/>
      <c r="AB18" s="126"/>
      <c r="AC18" s="103"/>
      <c r="AD18" s="103"/>
      <c r="AE18" s="127"/>
      <c r="AF18" s="127"/>
      <c r="AG18" s="127"/>
      <c r="AH18" s="127"/>
      <c r="AI18" s="127"/>
      <c r="AJ18" s="127"/>
      <c r="AK18" s="103"/>
      <c r="AL18" s="103"/>
    </row>
    <row r="19" spans="1:38" ht="38.25" x14ac:dyDescent="0.2">
      <c r="A19" s="104" t="str">
        <f>'2 CONTEXTO E IDENTIFICACIÓN'!A19</f>
        <v>M2 - R1</v>
      </c>
      <c r="B19" s="105" t="str">
        <f>+'2 CONTEXTO E IDENTIFICACIÓN'!E19</f>
        <v>Posibilidad de pérdida Económica y Reputacional por introducción de recursos de narcotráfico y terrorismo en la organización,  debido a fallas en el proceso SARLAFT.</v>
      </c>
      <c r="C19" s="135">
        <f>+'5 VALORACIÓN DEL CONTROL'!S51</f>
        <v>0.36</v>
      </c>
      <c r="D19" s="106">
        <f>+'5 VALORACIÓN DEL CONTROL'!T51</f>
        <v>0.6</v>
      </c>
      <c r="E19" s="136" t="str">
        <f t="shared" si="0"/>
        <v>Baja</v>
      </c>
      <c r="F19" s="136" t="str">
        <f t="shared" si="1"/>
        <v>Moderado</v>
      </c>
      <c r="G19" s="105" t="str">
        <f t="shared" si="2"/>
        <v>Moderado</v>
      </c>
      <c r="H19" s="107"/>
      <c r="I19" s="107"/>
      <c r="J19" s="107"/>
      <c r="K19" s="107"/>
      <c r="L19" s="107"/>
      <c r="M19" s="107"/>
      <c r="N19" s="107"/>
      <c r="O19" s="107"/>
      <c r="P19" s="107"/>
      <c r="S19" s="126"/>
      <c r="T19" s="116" t="s">
        <v>66</v>
      </c>
      <c r="AA19" s="126"/>
      <c r="AB19" s="126"/>
      <c r="AC19" s="103"/>
      <c r="AD19" s="103"/>
      <c r="AE19" s="103"/>
      <c r="AF19" s="111"/>
      <c r="AG19" s="111"/>
      <c r="AH19" s="111"/>
      <c r="AI19" s="111"/>
      <c r="AJ19" s="111"/>
      <c r="AK19" s="103"/>
      <c r="AL19" s="103"/>
    </row>
    <row r="20" spans="1:38" ht="140.25" x14ac:dyDescent="0.2">
      <c r="A20" s="104" t="str">
        <f>'2 CONTEXTO E IDENTIFICACIÓN'!A20</f>
        <v>M2 - R2</v>
      </c>
      <c r="B20" s="105" t="str">
        <f>+'2 CONTEXTO E IDENTIFICACIÓN'!E20</f>
        <v>Posibilidad de pérdida Económica por insuficiencia en la depuración contable permanente y sostenible para reflejar la realidad financiera, económica y social conforme a la normatividad contable vigente,  debido a carencia en la verificación y conciliación de saldos por parte de los responsables de la información, Desconocimiento de la Ley 1797 de 2016 ,Resolución 6066 del 2016  y demás normatividad relacionada con la depuración contable permanente y sostenible, No promover por parte del Comité Técnico de Sostenibilidad Contable la depuración permanente en todos los subprocesos de la Institución.</v>
      </c>
      <c r="C20" s="135">
        <f>+'5 VALORACIÓN DEL CONTROL'!S55</f>
        <v>0.42</v>
      </c>
      <c r="D20" s="106">
        <f>+'5 VALORACIÓN DEL CONTROL'!T55</f>
        <v>0.30000000000000004</v>
      </c>
      <c r="E20" s="136" t="str">
        <f t="shared" si="0"/>
        <v>Media</v>
      </c>
      <c r="F20" s="136" t="str">
        <f t="shared" si="1"/>
        <v>Menor</v>
      </c>
      <c r="G20" s="105" t="str">
        <f t="shared" si="2"/>
        <v>Moderado</v>
      </c>
      <c r="H20" s="107"/>
      <c r="I20" s="107"/>
      <c r="J20" s="107"/>
      <c r="K20" s="107"/>
      <c r="L20" s="107"/>
      <c r="M20" s="107"/>
      <c r="N20" s="107"/>
      <c r="O20" s="107"/>
      <c r="P20" s="107"/>
      <c r="Q20" s="128"/>
      <c r="R20" s="128"/>
      <c r="S20" s="126"/>
      <c r="AA20" s="126"/>
      <c r="AB20" s="126"/>
      <c r="AC20" s="103"/>
      <c r="AD20" s="103"/>
      <c r="AE20" s="103"/>
      <c r="AF20" s="111"/>
      <c r="AG20" s="111"/>
      <c r="AH20" s="111"/>
      <c r="AI20" s="111"/>
      <c r="AJ20" s="111"/>
      <c r="AK20" s="103"/>
      <c r="AL20" s="103"/>
    </row>
    <row r="21" spans="1:38" ht="89.25" x14ac:dyDescent="0.2">
      <c r="A21" s="104" t="str">
        <f>'2 CONTEXTO E IDENTIFICACIÓN'!A21</f>
        <v>M2 - R3</v>
      </c>
      <c r="B21" s="105" t="str">
        <f>+'2 CONTEXTO E IDENTIFICACIÓN'!E21</f>
        <v>Posibilidad de pérdida Económica por inoportunidad en la información suministrada por parte de las áreas respectivas,  debido a Desconocimiento de los procesos y del sistema DGH, Ausencia de planeación en procesos administrativos que retardan la entrega y registro de  información oportunamente, Omisión en los procesos de registro y trámite de la información por parte de los responsables.</v>
      </c>
      <c r="C21" s="135">
        <f>+'5 VALORACIÓN DEL CONTROL'!S59</f>
        <v>0.36</v>
      </c>
      <c r="D21" s="106">
        <f>+'5 VALORACIÓN DEL CONTROL'!T59</f>
        <v>0.2</v>
      </c>
      <c r="E21" s="136" t="str">
        <f t="shared" si="0"/>
        <v>Baja</v>
      </c>
      <c r="F21" s="136" t="str">
        <f t="shared" si="1"/>
        <v>Leve</v>
      </c>
      <c r="G21" s="105" t="str">
        <f t="shared" si="2"/>
        <v>Bajo</v>
      </c>
      <c r="H21" s="107"/>
      <c r="I21" s="107"/>
      <c r="J21" s="107"/>
      <c r="K21" s="107"/>
      <c r="L21" s="107"/>
      <c r="M21" s="107"/>
      <c r="N21" s="107"/>
      <c r="O21" s="107"/>
      <c r="P21" s="107"/>
      <c r="Q21" s="128"/>
      <c r="R21" s="128"/>
      <c r="S21" s="129"/>
      <c r="AA21" s="126"/>
      <c r="AB21" s="126"/>
      <c r="AC21" s="103"/>
      <c r="AD21" s="124"/>
      <c r="AE21" s="124"/>
      <c r="AF21" s="124"/>
      <c r="AG21" s="124"/>
      <c r="AH21" s="124"/>
      <c r="AI21" s="124"/>
      <c r="AJ21" s="111"/>
      <c r="AK21" s="103"/>
      <c r="AL21" s="103"/>
    </row>
    <row r="22" spans="1:38" ht="140.25" x14ac:dyDescent="0.2">
      <c r="A22" s="104" t="str">
        <f>'2 CONTEXTO E IDENTIFICACIÓN'!A22</f>
        <v>M2 - R4</v>
      </c>
      <c r="B22" s="105" t="str">
        <f>+'2 CONTEXTO E IDENTIFICACIÓN'!E22</f>
        <v>Posibilidad de pérdida Económica por inconsistencias generadas por el sistema de información dinámica gerencial en el registro de información financiera, debido a Diferencias en la información entre los diferentes módulos, Errores en la parametrizacion del sistema DGH, Insuficiente acompañamiento y asistencia de parte del proveedor del Software, Carencia de capacitación específica a los usuarios  y capacitación integral del sistema DGH al subproceso de contabilidad quien consolida  la información, Concentración del conocimiento del sistema en una sola persona.</v>
      </c>
      <c r="C22" s="135">
        <f>+'5 VALORACIÓN DEL CONTROL'!S63</f>
        <v>0.6</v>
      </c>
      <c r="D22" s="106">
        <f>+'5 VALORACIÓN DEL CONTROL'!T63</f>
        <v>0.44999999999999996</v>
      </c>
      <c r="E22" s="136" t="str">
        <f t="shared" si="0"/>
        <v>Media</v>
      </c>
      <c r="F22" s="136" t="str">
        <f t="shared" si="1"/>
        <v>Moderado</v>
      </c>
      <c r="G22" s="105" t="str">
        <f t="shared" si="2"/>
        <v>Moderado</v>
      </c>
      <c r="H22" s="107"/>
      <c r="I22" s="107"/>
      <c r="J22" s="107"/>
      <c r="K22" s="107"/>
      <c r="L22" s="107"/>
      <c r="M22" s="107"/>
      <c r="N22" s="107"/>
      <c r="O22" s="107"/>
      <c r="P22" s="107"/>
      <c r="Q22" s="128"/>
      <c r="R22" s="128"/>
      <c r="AC22" s="103"/>
      <c r="AD22" s="130"/>
      <c r="AE22" s="130"/>
      <c r="AF22" s="130"/>
      <c r="AG22" s="130"/>
      <c r="AH22" s="130"/>
      <c r="AI22" s="130"/>
      <c r="AJ22" s="111"/>
      <c r="AK22" s="103"/>
      <c r="AL22" s="103"/>
    </row>
    <row r="23" spans="1:38" ht="76.5" x14ac:dyDescent="0.2">
      <c r="A23" s="104" t="str">
        <f>'2 CONTEXTO E IDENTIFICACIÓN'!A23</f>
        <v>M2 - R5</v>
      </c>
      <c r="B23" s="105" t="str">
        <f>+'2 CONTEXTO E IDENTIFICACIÓN'!E23</f>
        <v>Posibilidad de pérdida Económica y Reputacional por incumplimiento a los cambios normativos, debido a costos de actualización elevados, poco accesibles a los funcionarios y dificultad en la asistencia a capacitaciones externas debido a los horarios y compromisos laborales.</v>
      </c>
      <c r="C23" s="135">
        <f>+'5 VALORACIÓN DEL CONTROL'!S67</f>
        <v>0.24</v>
      </c>
      <c r="D23" s="106">
        <f>+'5 VALORACIÓN DEL CONTROL'!T67</f>
        <v>0.6</v>
      </c>
      <c r="E23" s="136" t="str">
        <f t="shared" si="0"/>
        <v>Baja</v>
      </c>
      <c r="F23" s="136" t="str">
        <f t="shared" si="1"/>
        <v>Moderado</v>
      </c>
      <c r="G23" s="105" t="str">
        <f t="shared" si="2"/>
        <v>Moderado</v>
      </c>
      <c r="H23" s="107"/>
      <c r="I23" s="107"/>
      <c r="J23" s="107"/>
      <c r="K23" s="107"/>
      <c r="L23" s="107"/>
      <c r="M23" s="107"/>
      <c r="N23" s="107"/>
      <c r="O23" s="107"/>
      <c r="P23" s="107"/>
      <c r="Q23" s="128"/>
      <c r="R23" s="128"/>
      <c r="AC23" s="103"/>
      <c r="AD23" s="124"/>
      <c r="AE23" s="124"/>
      <c r="AF23" s="124"/>
      <c r="AG23" s="124"/>
      <c r="AH23" s="124"/>
      <c r="AI23" s="124"/>
      <c r="AJ23" s="111"/>
      <c r="AK23" s="103"/>
      <c r="AL23" s="103"/>
    </row>
    <row r="24" spans="1:38" ht="89.25" x14ac:dyDescent="0.2">
      <c r="A24" s="104" t="str">
        <f>'2 CONTEXTO E IDENTIFICACIÓN'!A24</f>
        <v>M2 - R6</v>
      </c>
      <c r="B24" s="105" t="str">
        <f>+'2 CONTEXTO E IDENTIFICACIÓN'!E24</f>
        <v>Posibilidad de pérdida Económica por presentación incorrecta y/o inoportuna de las declaraciones tributarias y su respectivo pago,   debido a retraso en la elaboración de las declaraciones, retraso en la revisión y firma de Revisoría Fiscal, fallas en el sistema de información de la DIAN o Alcaldía Municipal, incumplimiento en la fecha de pago de acuerdo al calendario tributario por parte de tesorería.</v>
      </c>
      <c r="C24" s="135">
        <f>+'5 VALORACIÓN DEL CONTROL'!S71</f>
        <v>0.24</v>
      </c>
      <c r="D24" s="106">
        <f>+'5 VALORACIÓN DEL CONTROL'!T71</f>
        <v>0.6</v>
      </c>
      <c r="E24" s="136" t="str">
        <f t="shared" si="0"/>
        <v>Baja</v>
      </c>
      <c r="F24" s="136" t="str">
        <f t="shared" si="1"/>
        <v>Moderado</v>
      </c>
      <c r="G24" s="105" t="str">
        <f t="shared" si="2"/>
        <v>Moderado</v>
      </c>
      <c r="H24" s="107"/>
      <c r="I24" s="107"/>
      <c r="J24" s="107"/>
      <c r="K24" s="107"/>
      <c r="L24" s="107"/>
      <c r="M24" s="107"/>
      <c r="N24" s="107"/>
      <c r="O24" s="107"/>
      <c r="P24" s="107"/>
      <c r="AC24" s="103"/>
      <c r="AD24" s="124"/>
      <c r="AE24" s="124"/>
      <c r="AF24" s="124"/>
      <c r="AG24" s="124"/>
      <c r="AH24" s="124"/>
      <c r="AI24" s="124"/>
      <c r="AJ24" s="111"/>
      <c r="AK24" s="103"/>
      <c r="AL24" s="103"/>
    </row>
    <row r="25" spans="1:38" ht="76.5" x14ac:dyDescent="0.25">
      <c r="A25" s="104" t="str">
        <f>'2 CONTEXTO E IDENTIFICACIÓN'!A25</f>
        <v>M2 - R7</v>
      </c>
      <c r="B25" s="105" t="str">
        <f>+'2 CONTEXTO E IDENTIFICACIÓN'!E25</f>
        <v>Posibilidad de pérdida Económica y Reputacional por inoportunidad en la presentación de informes a los entes de control,  debido a retraso en la elaboración de los informes, fallas en los aplicativos para reportar la información, falta de conciliación de información a reportar, error en la consolidación de información por parte de responsable.</v>
      </c>
      <c r="C25" s="135">
        <f>+'5 VALORACIÓN DEL CONTROL'!S75</f>
        <v>0.14399999999999999</v>
      </c>
      <c r="D25" s="106">
        <f>+'5 VALORACIÓN DEL CONTROL'!T75</f>
        <v>0.6</v>
      </c>
      <c r="E25" s="136" t="str">
        <f t="shared" si="0"/>
        <v>Muy Baja</v>
      </c>
      <c r="F25" s="136" t="str">
        <f t="shared" si="1"/>
        <v>Moderado</v>
      </c>
      <c r="G25" s="105" t="str">
        <f t="shared" si="2"/>
        <v>Moderado</v>
      </c>
      <c r="H25" s="107"/>
      <c r="I25" s="107"/>
      <c r="J25" s="107"/>
      <c r="K25" s="107"/>
      <c r="L25" s="107"/>
      <c r="M25" s="107"/>
      <c r="N25" s="107"/>
      <c r="O25" s="107"/>
      <c r="P25" s="107"/>
    </row>
    <row r="26" spans="1:38" ht="63.75" x14ac:dyDescent="0.25">
      <c r="A26" s="104" t="str">
        <f>'2 CONTEXTO E IDENTIFICACIÓN'!A26</f>
        <v>M2 - R8</v>
      </c>
      <c r="B26" s="105" t="str">
        <f>+'2 CONTEXTO E IDENTIFICACIÓN'!E26</f>
        <v>Posibilidad de pérdida Económica y Reputacional por incremento en las cuentas por pagar financiadas con reconocimiento y no con recaudo, debido a incumplimiento de los pagos en los plazos pactados en los contratos, comprometen recursos mayores en OPS y proveedores.</v>
      </c>
      <c r="C26" s="135">
        <f>+'5 VALORACIÓN DEL CONTROL'!S79</f>
        <v>0.36</v>
      </c>
      <c r="D26" s="106">
        <f>+'5 VALORACIÓN DEL CONTROL'!T79</f>
        <v>0.4</v>
      </c>
      <c r="E26" s="136" t="str">
        <f t="shared" si="0"/>
        <v>Baja</v>
      </c>
      <c r="F26" s="136" t="str">
        <f t="shared" si="1"/>
        <v>Menor</v>
      </c>
      <c r="G26" s="105" t="str">
        <f t="shared" si="2"/>
        <v>Moderado</v>
      </c>
      <c r="H26" s="107"/>
      <c r="I26" s="107"/>
      <c r="J26" s="107"/>
      <c r="K26" s="107"/>
      <c r="L26" s="107"/>
      <c r="M26" s="107"/>
      <c r="N26" s="107"/>
      <c r="O26" s="107"/>
      <c r="P26" s="107"/>
    </row>
    <row r="27" spans="1:38" ht="63.75" x14ac:dyDescent="0.25">
      <c r="A27" s="104" t="str">
        <f>'2 CONTEXTO E IDENTIFICACIÓN'!A27</f>
        <v>M2 - R9</v>
      </c>
      <c r="B27" s="105" t="str">
        <f>+'2 CONTEXTO E IDENTIFICACIÓN'!E27</f>
        <v>Posibilidad de pérdida Económica por sanción de entes de control,  debido a la información errónea en el  reporte de recaudos por cartera y tesorería, en los rubros de ventas de servicios de cuentas por cobrar, ya que no se registran en la ejecución del sistema dinámica-net.</v>
      </c>
      <c r="C27" s="135">
        <f>+'5 VALORACIÓN DEL CONTROL'!S83</f>
        <v>0.36</v>
      </c>
      <c r="D27" s="106">
        <f>+'5 VALORACIÓN DEL CONTROL'!T83</f>
        <v>0.4</v>
      </c>
      <c r="E27" s="136" t="str">
        <f t="shared" si="0"/>
        <v>Baja</v>
      </c>
      <c r="F27" s="136" t="str">
        <f t="shared" si="1"/>
        <v>Menor</v>
      </c>
      <c r="G27" s="105" t="str">
        <f t="shared" si="2"/>
        <v>Moderado</v>
      </c>
      <c r="H27" s="107"/>
      <c r="I27" s="107"/>
      <c r="J27" s="107"/>
      <c r="K27" s="107"/>
      <c r="L27" s="107"/>
      <c r="M27" s="107"/>
      <c r="N27" s="107"/>
      <c r="O27" s="107"/>
      <c r="P27" s="107"/>
    </row>
    <row r="28" spans="1:38" ht="51" x14ac:dyDescent="0.25">
      <c r="A28" s="104" t="str">
        <f>'2 CONTEXTO E IDENTIFICACIÓN'!A28</f>
        <v>M2 - R10</v>
      </c>
      <c r="B28" s="105" t="str">
        <f>+'2 CONTEXTO E IDENTIFICACIÓN'!E28</f>
        <v>Posibilidad de pérdida Económica y Reputacional por incumplimiento de la proyección de recaudo,  debido a que las entidades no cancelan lo radicado y la liquidación de entidades</v>
      </c>
      <c r="C28" s="135">
        <f>+'5 VALORACIÓN DEL CONTROL'!S87</f>
        <v>0.28000000000000003</v>
      </c>
      <c r="D28" s="106">
        <f>+'5 VALORACIÓN DEL CONTROL'!T87</f>
        <v>0.44999999999999996</v>
      </c>
      <c r="E28" s="136" t="str">
        <f t="shared" si="0"/>
        <v>Baja</v>
      </c>
      <c r="F28" s="136" t="str">
        <f t="shared" si="1"/>
        <v>Moderado</v>
      </c>
      <c r="G28" s="105" t="str">
        <f t="shared" si="2"/>
        <v>Moderado</v>
      </c>
      <c r="H28" s="107"/>
      <c r="I28" s="107"/>
      <c r="J28" s="107"/>
      <c r="K28" s="107"/>
      <c r="L28" s="107"/>
      <c r="M28" s="107"/>
      <c r="N28" s="107"/>
      <c r="O28" s="107"/>
      <c r="P28" s="107"/>
    </row>
    <row r="29" spans="1:38" ht="14.45" customHeight="1" x14ac:dyDescent="0.25">
      <c r="B29" s="87"/>
      <c r="D29" s="87"/>
      <c r="G29" s="87"/>
      <c r="H29" s="87"/>
      <c r="I29" s="87"/>
      <c r="J29" s="87"/>
      <c r="K29" s="87"/>
      <c r="L29" s="87"/>
      <c r="M29" s="87"/>
      <c r="N29" s="87"/>
      <c r="O29" s="87"/>
      <c r="P29" s="87"/>
      <c r="AA29" s="92"/>
      <c r="AB29" s="92"/>
      <c r="AC29" s="92"/>
      <c r="AD29" s="92"/>
      <c r="AE29" s="92"/>
      <c r="AF29" s="87"/>
      <c r="AG29" s="87"/>
      <c r="AH29" s="87"/>
      <c r="AI29" s="87"/>
      <c r="AJ29" s="87"/>
    </row>
    <row r="30" spans="1:38" ht="39" customHeight="1" x14ac:dyDescent="0.25">
      <c r="B30" s="87"/>
      <c r="D30" s="87"/>
      <c r="G30" s="87"/>
      <c r="H30" s="87"/>
      <c r="I30" s="87"/>
      <c r="J30" s="87"/>
      <c r="K30" s="87"/>
      <c r="L30" s="87"/>
      <c r="M30" s="87"/>
      <c r="N30" s="87"/>
      <c r="O30" s="87"/>
      <c r="P30" s="87"/>
      <c r="AA30" s="92"/>
      <c r="AB30" s="92"/>
      <c r="AC30" s="92"/>
      <c r="AD30" s="92"/>
      <c r="AE30" s="92"/>
      <c r="AF30" s="87"/>
      <c r="AG30" s="87"/>
      <c r="AH30" s="87"/>
      <c r="AI30" s="87"/>
      <c r="AJ30" s="87"/>
    </row>
    <row r="31" spans="1:38" ht="19.5" customHeight="1" x14ac:dyDescent="0.25">
      <c r="B31" s="87"/>
      <c r="D31" s="87"/>
      <c r="G31" s="87"/>
      <c r="H31" s="87"/>
      <c r="I31" s="87"/>
      <c r="J31" s="87"/>
      <c r="K31" s="87"/>
      <c r="L31" s="87"/>
      <c r="M31" s="87"/>
      <c r="N31" s="87"/>
      <c r="O31" s="87"/>
      <c r="P31" s="87"/>
      <c r="AA31" s="92"/>
      <c r="AB31" s="92"/>
      <c r="AC31" s="92"/>
      <c r="AD31" s="92"/>
      <c r="AE31" s="92"/>
      <c r="AF31" s="87"/>
      <c r="AG31" s="87"/>
      <c r="AH31" s="87"/>
      <c r="AI31" s="87"/>
      <c r="AJ31" s="87"/>
    </row>
    <row r="32" spans="1:38" ht="19.5" customHeight="1" x14ac:dyDescent="0.25">
      <c r="B32" s="87"/>
      <c r="D32" s="87"/>
      <c r="G32" s="87"/>
      <c r="H32" s="87"/>
      <c r="I32" s="87"/>
      <c r="J32" s="87"/>
      <c r="K32" s="87"/>
      <c r="L32" s="87"/>
      <c r="M32" s="87"/>
      <c r="N32" s="87"/>
      <c r="O32" s="87"/>
      <c r="P32" s="87"/>
      <c r="AA32" s="92"/>
      <c r="AB32" s="92"/>
      <c r="AC32" s="92"/>
      <c r="AD32" s="92"/>
      <c r="AE32" s="92"/>
      <c r="AF32" s="87"/>
      <c r="AG32" s="87"/>
      <c r="AH32" s="87"/>
      <c r="AI32" s="87"/>
      <c r="AJ32" s="87"/>
    </row>
    <row r="33" spans="3:31" s="87" customFormat="1" ht="19.5" customHeight="1" x14ac:dyDescent="0.25">
      <c r="C33" s="92"/>
      <c r="E33" s="137"/>
      <c r="F33" s="137"/>
      <c r="AA33" s="92"/>
      <c r="AB33" s="92"/>
      <c r="AC33" s="92"/>
      <c r="AD33" s="92"/>
      <c r="AE33" s="92"/>
    </row>
    <row r="34" spans="3:31" s="87" customFormat="1" ht="19.5" customHeight="1" x14ac:dyDescent="0.25">
      <c r="C34" s="92"/>
      <c r="E34" s="137"/>
      <c r="F34" s="137"/>
      <c r="AA34" s="92"/>
      <c r="AB34" s="92"/>
      <c r="AC34" s="92"/>
      <c r="AD34" s="92"/>
      <c r="AE34" s="92"/>
    </row>
    <row r="35" spans="3:31" s="87" customFormat="1" ht="19.5" customHeight="1" x14ac:dyDescent="0.25">
      <c r="C35" s="92"/>
      <c r="E35" s="137"/>
      <c r="F35" s="137"/>
      <c r="AA35" s="92"/>
      <c r="AB35" s="92"/>
      <c r="AC35" s="92"/>
      <c r="AD35" s="92"/>
      <c r="AE35" s="92"/>
    </row>
  </sheetData>
  <sheetProtection sheet="1" formatCells="0" formatColumns="0" formatRows="0" sort="0" autoFilter="0" pivotTables="0"/>
  <autoFilter ref="A8:AL8" xr:uid="{00000000-0009-0000-0000-000005000000}">
    <filterColumn colId="29" showButton="0"/>
    <filterColumn colId="30" showButton="0"/>
    <filterColumn colId="31" showButton="0"/>
    <filterColumn colId="32" showButton="0"/>
    <filterColumn colId="33" showButton="0"/>
    <filterColumn colId="34" showButton="0"/>
  </autoFilter>
  <dataConsolidate/>
  <mergeCells count="10">
    <mergeCell ref="A1:A2"/>
    <mergeCell ref="B1:B2"/>
    <mergeCell ref="I6:O6"/>
    <mergeCell ref="B4:D4"/>
    <mergeCell ref="B5:D5"/>
    <mergeCell ref="T6:X6"/>
    <mergeCell ref="E7:G7"/>
    <mergeCell ref="K7:O7"/>
    <mergeCell ref="I9:I13"/>
    <mergeCell ref="Q9:Q13"/>
  </mergeCells>
  <conditionalFormatting sqref="D9:E28">
    <cfRule type="cellIs" dxfId="59" priority="1" operator="equal">
      <formula>$S$13</formula>
    </cfRule>
    <cfRule type="cellIs" dxfId="58" priority="2" operator="equal">
      <formula>$S$12</formula>
    </cfRule>
    <cfRule type="cellIs" dxfId="57" priority="3" operator="equal">
      <formula>$S$11</formula>
    </cfRule>
    <cfRule type="cellIs" dxfId="56" priority="4" operator="equal">
      <formula>$S$10</formula>
    </cfRule>
    <cfRule type="cellIs" dxfId="55" priority="5" operator="equal">
      <formula>$S$9</formula>
    </cfRule>
  </conditionalFormatting>
  <conditionalFormatting sqref="F9:F28">
    <cfRule type="cellIs" dxfId="54" priority="6" operator="equal">
      <formula>$T$8</formula>
    </cfRule>
    <cfRule type="cellIs" dxfId="53" priority="7" operator="equal">
      <formula>$U$8</formula>
    </cfRule>
    <cfRule type="cellIs" dxfId="52" priority="8" operator="equal">
      <formula>$V$8</formula>
    </cfRule>
    <cfRule type="cellIs" dxfId="51" priority="9" operator="equal">
      <formula>$W$8</formula>
    </cfRule>
    <cfRule type="cellIs" dxfId="50" priority="10" operator="equal">
      <formula>$X$8</formula>
    </cfRule>
  </conditionalFormatting>
  <conditionalFormatting sqref="G9:G28">
    <cfRule type="cellIs" dxfId="49" priority="16" operator="equal">
      <formula>$T$16</formula>
    </cfRule>
    <cfRule type="cellIs" dxfId="48" priority="17" operator="equal">
      <formula>$T$17</formula>
    </cfRule>
    <cfRule type="cellIs" dxfId="47" priority="18" operator="equal">
      <formula>$T$18</formula>
    </cfRule>
    <cfRule type="cellIs" dxfId="46" priority="19" operator="equal">
      <formula>$T$19</formula>
    </cfRule>
  </conditionalFormatting>
  <dataValidations disablePrompts="1" count="3">
    <dataValidation allowBlank="1" showInputMessage="1" showErrorMessage="1" prompt="Es la materialización del riesgo y las consecuencias de su aparición. Su escala es: 5 bajo impacto, 10 medio, 20 alto impacto._x000a_" sqref="JD8:JJ8" xr:uid="{00000000-0002-0000-0500-000000000000}"/>
    <dataValidation allowBlank="1" showInputMessage="1" showErrorMessage="1" prompt="La probabilidad se encuentra determinada por una escala de 1 a 3, siendo 1 la menor probabilidad de ocurrencia del riesgo y 3 la mayor probabilidad de  ocurrencia." sqref="JC8" xr:uid="{00000000-0002-0000-0500-000001000000}"/>
    <dataValidation type="list" allowBlank="1" showInputMessage="1" showErrorMessage="1" sqref="JD9:JJ16" xr:uid="{00000000-0002-0000-0500-000002000000}">
      <formula1>#REF!</formula1>
    </dataValidation>
  </dataValidations>
  <printOptions horizontalCentered="1" verticalCentered="1"/>
  <pageMargins left="0.31496062992125984" right="0.27559055118110237" top="0.23622047244094491" bottom="0.15748031496062992" header="0" footer="0"/>
  <pageSetup paperSize="5" scale="65"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L36"/>
  <sheetViews>
    <sheetView showGridLines="0" zoomScale="70" zoomScaleNormal="70" workbookViewId="0">
      <pane xSplit="1" ySplit="9" topLeftCell="B10" activePane="bottomRight" state="frozen"/>
      <selection pane="topRight" activeCell="B1" sqref="B1"/>
      <selection pane="bottomLeft" activeCell="A7" sqref="A7"/>
      <selection pane="bottomRight" activeCell="A5" sqref="A5"/>
    </sheetView>
  </sheetViews>
  <sheetFormatPr baseColWidth="10" defaultColWidth="14.28515625" defaultRowHeight="12.75" x14ac:dyDescent="0.25"/>
  <cols>
    <col min="1" max="1" width="11.5703125" style="87" customWidth="1"/>
    <col min="2" max="2" width="9.140625" style="92" bestFit="1" customWidth="1"/>
    <col min="3" max="4" width="15.5703125" style="92" customWidth="1"/>
    <col min="5" max="6" width="15.5703125" style="137" customWidth="1"/>
    <col min="7" max="7" width="15.5703125" style="92" customWidth="1"/>
    <col min="8" max="8" width="3.85546875" style="92" customWidth="1"/>
    <col min="9" max="9" width="7.42578125" style="92" customWidth="1"/>
    <col min="10" max="10" width="14" style="92" customWidth="1"/>
    <col min="11" max="15" width="12.42578125" style="92" customWidth="1"/>
    <col min="16" max="16" width="3.85546875" style="92" customWidth="1"/>
    <col min="17" max="17" width="4.85546875" style="87" hidden="1" customWidth="1"/>
    <col min="18" max="18" width="6.140625" style="87" hidden="1" customWidth="1"/>
    <col min="19" max="24" width="14" style="87" hidden="1" customWidth="1"/>
    <col min="25" max="29" width="11.42578125" style="87" customWidth="1"/>
    <col min="30" max="30" width="5.5703125" style="87" bestFit="1" customWidth="1"/>
    <col min="31" max="31" width="26.85546875" style="87" customWidth="1"/>
    <col min="32" max="36" width="22.85546875" style="92" customWidth="1"/>
    <col min="37" max="37" width="23.42578125" style="87" customWidth="1"/>
    <col min="38" max="265" width="11.42578125" style="87" customWidth="1"/>
    <col min="266" max="266" width="12.7109375" style="87" customWidth="1"/>
    <col min="267" max="267" width="47" style="87" customWidth="1"/>
    <col min="268" max="268" width="35" style="87" customWidth="1"/>
    <col min="269" max="16384" width="14.28515625" style="87"/>
  </cols>
  <sheetData>
    <row r="1" spans="1:38" s="75" customFormat="1" ht="36" customHeight="1" x14ac:dyDescent="0.2">
      <c r="A1" s="420"/>
      <c r="B1" s="426" t="str">
        <f>+'2 CONTEXTO E IDENTIFICACIÓN'!B1</f>
        <v>MAPA DE RIESGOS</v>
      </c>
      <c r="C1" s="426"/>
      <c r="D1" s="426"/>
      <c r="E1" s="50" t="str">
        <f>+'2 CONTEXTO E IDENTIFICACIÓN'!C1</f>
        <v>CÓDIGO:</v>
      </c>
      <c r="F1" s="131">
        <f>+'2 CONTEXTO E IDENTIFICACIÓN'!D1</f>
        <v>0</v>
      </c>
      <c r="J1" s="240" t="str">
        <f>+'2 CONTEXTO E IDENTIFICACIÓN'!$F$4</f>
        <v>Elaboración o Actualización:</v>
      </c>
      <c r="K1" s="261">
        <f>+IF('2 CONTEXTO E IDENTIFICACIÓN'!$G$4="","",'2 CONTEXTO E IDENTIFICACIÓN'!$G$4)</f>
        <v>44866</v>
      </c>
      <c r="L1" s="20"/>
      <c r="M1" s="20"/>
      <c r="AF1" s="76"/>
      <c r="AG1" s="76"/>
      <c r="AH1" s="76"/>
      <c r="AI1" s="76"/>
      <c r="AJ1" s="76"/>
    </row>
    <row r="2" spans="1:38" s="75" customFormat="1" ht="36" customHeight="1" x14ac:dyDescent="0.2">
      <c r="A2" s="420"/>
      <c r="B2" s="426"/>
      <c r="C2" s="426"/>
      <c r="D2" s="426"/>
      <c r="E2" s="50" t="str">
        <f>+'2 CONTEXTO E IDENTIFICACIÓN'!C2</f>
        <v>VERSIÓN:</v>
      </c>
      <c r="F2" s="131">
        <f>+'2 CONTEXTO E IDENTIFICACIÓN'!D2</f>
        <v>0</v>
      </c>
      <c r="G2" s="77"/>
      <c r="H2" s="77"/>
      <c r="J2" s="243" t="str">
        <f>+'2 CONTEXTO E IDENTIFICACIÓN'!$D$5</f>
        <v>Vigencia del:</v>
      </c>
      <c r="K2" s="241" t="str">
        <f>+IF('2 CONTEXTO E IDENTIFICACIÓN'!$E$5="","",'2 CONTEXTO E IDENTIFICACIÓN'!$E$5)</f>
        <v/>
      </c>
      <c r="L2" s="242" t="s">
        <v>91</v>
      </c>
      <c r="M2" s="239" t="str">
        <f>+IF('2 CONTEXTO E IDENTIFICACIÓN'!$G$5="","",'2 CONTEXTO E IDENTIFICACIÓN'!$G$5)</f>
        <v/>
      </c>
      <c r="N2" s="78"/>
      <c r="O2" s="78"/>
      <c r="P2" s="77"/>
      <c r="AF2" s="76"/>
      <c r="AG2" s="76"/>
      <c r="AH2" s="76"/>
      <c r="AI2" s="76"/>
      <c r="AJ2" s="76"/>
    </row>
    <row r="3" spans="1:38" s="75" customFormat="1" x14ac:dyDescent="0.2">
      <c r="A3" s="79"/>
      <c r="B3" s="77"/>
      <c r="C3" s="77"/>
      <c r="D3" s="77"/>
      <c r="E3" s="244"/>
      <c r="F3" s="244"/>
      <c r="G3" s="77"/>
      <c r="H3" s="77"/>
      <c r="N3" s="78"/>
      <c r="O3" s="78"/>
      <c r="P3" s="77"/>
      <c r="AF3" s="76"/>
      <c r="AG3" s="76"/>
      <c r="AH3" s="76"/>
      <c r="AI3" s="76"/>
      <c r="AJ3" s="76"/>
    </row>
    <row r="4" spans="1:38" s="75" customFormat="1" ht="17.45" customHeight="1" x14ac:dyDescent="0.2">
      <c r="A4" s="19" t="s">
        <v>139</v>
      </c>
      <c r="B4" s="410" t="str">
        <f>+IF('2 CONTEXTO E IDENTIFICACIÓN'!$B$4="","",'2 CONTEXTO E IDENTIFICACIÓN'!$B$4)</f>
        <v>HOSPITAL UNIVERSITARIO DEPARTAMENTAL DE NARIÑO</v>
      </c>
      <c r="C4" s="410"/>
      <c r="D4" s="410"/>
      <c r="E4" s="73"/>
      <c r="F4" s="244"/>
      <c r="G4" s="77"/>
      <c r="H4" s="77"/>
      <c r="I4" s="245"/>
      <c r="J4" s="245"/>
      <c r="K4" s="246"/>
      <c r="L4" s="246"/>
      <c r="M4" s="246"/>
      <c r="N4" s="78"/>
      <c r="O4" s="78"/>
      <c r="P4" s="77"/>
      <c r="AF4" s="76"/>
      <c r="AG4" s="76"/>
      <c r="AH4" s="76"/>
      <c r="AI4" s="76"/>
      <c r="AJ4" s="76"/>
    </row>
    <row r="5" spans="1:38" s="75" customFormat="1" ht="33" customHeight="1" x14ac:dyDescent="0.2">
      <c r="A5" s="19" t="s">
        <v>137</v>
      </c>
      <c r="B5" s="410" t="str">
        <f>+IF('2 CONTEXTO E IDENTIFICACIÓN'!$D$4="","",'2 CONTEXTO E IDENTIFICACIÓN'!$D$4)</f>
        <v>GESTIÓN FINANCIERA</v>
      </c>
      <c r="C5" s="411"/>
      <c r="D5" s="411"/>
      <c r="E5" s="73"/>
      <c r="F5" s="244"/>
      <c r="G5" s="77"/>
      <c r="H5" s="77"/>
      <c r="I5" s="245"/>
      <c r="J5" s="245"/>
      <c r="K5" s="246"/>
      <c r="L5" s="246"/>
      <c r="M5" s="246"/>
      <c r="N5" s="78"/>
      <c r="O5" s="78"/>
      <c r="P5" s="77"/>
      <c r="AF5" s="76"/>
      <c r="AG5" s="76"/>
      <c r="AH5" s="76"/>
      <c r="AI5" s="76"/>
      <c r="AJ5" s="76"/>
    </row>
    <row r="6" spans="1:38" s="75" customFormat="1" ht="15" thickBot="1" x14ac:dyDescent="0.25">
      <c r="D6" s="73"/>
      <c r="E6" s="73"/>
      <c r="F6" s="133"/>
      <c r="AF6" s="76"/>
      <c r="AG6" s="76"/>
      <c r="AH6" s="76"/>
      <c r="AI6" s="76"/>
      <c r="AJ6" s="76"/>
    </row>
    <row r="7" spans="1:38" s="75" customFormat="1" ht="13.5" thickBot="1" x14ac:dyDescent="0.25">
      <c r="A7" s="465" t="s">
        <v>13</v>
      </c>
      <c r="B7" s="466"/>
      <c r="C7" s="466"/>
      <c r="D7" s="466"/>
      <c r="E7" s="466"/>
      <c r="F7" s="466"/>
      <c r="G7" s="467"/>
      <c r="I7" s="465" t="s">
        <v>14</v>
      </c>
      <c r="J7" s="466"/>
      <c r="K7" s="466"/>
      <c r="L7" s="466"/>
      <c r="M7" s="466"/>
      <c r="N7" s="466"/>
      <c r="O7" s="467"/>
      <c r="R7" s="80"/>
      <c r="S7" s="81"/>
      <c r="T7" s="418" t="s">
        <v>67</v>
      </c>
      <c r="U7" s="418"/>
      <c r="V7" s="418"/>
      <c r="W7" s="418"/>
      <c r="X7" s="419"/>
      <c r="AF7" s="76"/>
      <c r="AG7" s="76"/>
      <c r="AH7" s="76"/>
      <c r="AI7" s="76"/>
      <c r="AJ7" s="76"/>
    </row>
    <row r="8" spans="1:38" x14ac:dyDescent="0.25">
      <c r="A8" s="85"/>
      <c r="B8" s="86"/>
      <c r="C8" s="418" t="s">
        <v>67</v>
      </c>
      <c r="D8" s="418"/>
      <c r="E8" s="418"/>
      <c r="F8" s="418"/>
      <c r="G8" s="419"/>
      <c r="H8" s="84"/>
      <c r="I8" s="85"/>
      <c r="J8" s="86"/>
      <c r="K8" s="418" t="s">
        <v>67</v>
      </c>
      <c r="L8" s="418"/>
      <c r="M8" s="418"/>
      <c r="N8" s="418"/>
      <c r="O8" s="419"/>
      <c r="P8" s="84"/>
      <c r="R8" s="88"/>
      <c r="T8" s="89">
        <v>0.2</v>
      </c>
      <c r="U8" s="89">
        <v>0.4</v>
      </c>
      <c r="V8" s="89">
        <v>0.6</v>
      </c>
      <c r="W8" s="89">
        <v>0.8</v>
      </c>
      <c r="X8" s="90">
        <v>1</v>
      </c>
      <c r="Y8" s="91"/>
      <c r="Z8" s="91"/>
      <c r="AA8" s="91"/>
      <c r="AB8" s="91"/>
      <c r="AC8" s="91"/>
      <c r="AD8" s="91"/>
      <c r="AE8" s="91"/>
    </row>
    <row r="9" spans="1:38" x14ac:dyDescent="0.2">
      <c r="A9" s="88"/>
      <c r="B9" s="97"/>
      <c r="C9" s="98" t="s">
        <v>45</v>
      </c>
      <c r="D9" s="98" t="s">
        <v>7</v>
      </c>
      <c r="E9" s="98" t="s">
        <v>5</v>
      </c>
      <c r="F9" s="98" t="s">
        <v>6</v>
      </c>
      <c r="G9" s="99" t="s">
        <v>53</v>
      </c>
      <c r="H9" s="84"/>
      <c r="I9" s="88"/>
      <c r="J9" s="97"/>
      <c r="K9" s="98" t="s">
        <v>45</v>
      </c>
      <c r="L9" s="98" t="s">
        <v>7</v>
      </c>
      <c r="M9" s="98" t="s">
        <v>5</v>
      </c>
      <c r="N9" s="98" t="s">
        <v>6</v>
      </c>
      <c r="O9" s="99" t="s">
        <v>53</v>
      </c>
      <c r="P9" s="84"/>
      <c r="R9" s="88"/>
      <c r="S9" s="100"/>
      <c r="T9" s="101" t="s">
        <v>45</v>
      </c>
      <c r="U9" s="101" t="s">
        <v>7</v>
      </c>
      <c r="V9" s="101" t="s">
        <v>5</v>
      </c>
      <c r="W9" s="101" t="s">
        <v>6</v>
      </c>
      <c r="X9" s="102" t="s">
        <v>53</v>
      </c>
      <c r="AA9" s="91"/>
      <c r="AB9" s="91"/>
      <c r="AC9" s="103"/>
      <c r="AD9" s="103"/>
      <c r="AE9" s="103"/>
      <c r="AF9" s="103"/>
      <c r="AG9" s="103"/>
      <c r="AH9" s="103"/>
      <c r="AI9" s="103"/>
      <c r="AJ9" s="103"/>
      <c r="AK9" s="103"/>
      <c r="AL9" s="103"/>
    </row>
    <row r="10" spans="1:38" ht="55.5" customHeight="1" x14ac:dyDescent="0.2">
      <c r="A10" s="424" t="s">
        <v>34</v>
      </c>
      <c r="B10" s="98" t="s">
        <v>42</v>
      </c>
      <c r="C10" s="108" t="str">
        <f>+'4 MAPA CALOR INHERENTE'!I9</f>
        <v xml:space="preserve">                   </v>
      </c>
      <c r="D10" s="108" t="str">
        <f>+'4 MAPA CALOR INHERENTE'!J9</f>
        <v xml:space="preserve">                   </v>
      </c>
      <c r="E10" s="108" t="str">
        <f>+'4 MAPA CALOR INHERENTE'!K9</f>
        <v xml:space="preserve">                   </v>
      </c>
      <c r="F10" s="108" t="str">
        <f>+'4 MAPA CALOR INHERENTE'!L9</f>
        <v xml:space="preserve">                   </v>
      </c>
      <c r="G10" s="109" t="str">
        <f>+'4 MAPA CALOR INHERENTE'!M9</f>
        <v xml:space="preserve">                   </v>
      </c>
      <c r="H10" s="107"/>
      <c r="I10" s="424" t="s">
        <v>34</v>
      </c>
      <c r="J10" s="98" t="s">
        <v>42</v>
      </c>
      <c r="K10" s="108" t="str">
        <f>+'6 MAPA CALOR RESIDUAL'!K9</f>
        <v xml:space="preserve">                   </v>
      </c>
      <c r="L10" s="108" t="str">
        <f>+'6 MAPA CALOR RESIDUAL'!L9</f>
        <v xml:space="preserve">                   </v>
      </c>
      <c r="M10" s="108" t="str">
        <f>+'6 MAPA CALOR RESIDUAL'!M9</f>
        <v xml:space="preserve">                   </v>
      </c>
      <c r="N10" s="108" t="str">
        <f>+'6 MAPA CALOR RESIDUAL'!N9</f>
        <v xml:space="preserve">                   </v>
      </c>
      <c r="O10" s="109" t="str">
        <f>+'6 MAPA CALOR RESIDUAL'!O9</f>
        <v xml:space="preserve">                   </v>
      </c>
      <c r="P10" s="107"/>
      <c r="Q10" s="464" t="s">
        <v>34</v>
      </c>
      <c r="R10" s="110">
        <v>1</v>
      </c>
      <c r="S10" s="101" t="s">
        <v>42</v>
      </c>
      <c r="T10" s="108" t="s">
        <v>65</v>
      </c>
      <c r="U10" s="108" t="s">
        <v>65</v>
      </c>
      <c r="V10" s="108" t="s">
        <v>65</v>
      </c>
      <c r="W10" s="108" t="s">
        <v>65</v>
      </c>
      <c r="X10" s="109" t="s">
        <v>64</v>
      </c>
      <c r="AA10" s="91"/>
      <c r="AB10" s="91"/>
      <c r="AC10" s="103"/>
      <c r="AD10" s="103"/>
      <c r="AE10" s="103"/>
      <c r="AF10" s="111"/>
      <c r="AG10" s="111"/>
      <c r="AH10" s="111"/>
      <c r="AI10" s="111"/>
      <c r="AJ10" s="111"/>
      <c r="AK10" s="103"/>
      <c r="AL10" s="103"/>
    </row>
    <row r="11" spans="1:38" ht="55.5" customHeight="1" x14ac:dyDescent="0.2">
      <c r="A11" s="424"/>
      <c r="B11" s="98" t="s">
        <v>41</v>
      </c>
      <c r="C11" s="112" t="str">
        <f>+'4 MAPA CALOR INHERENTE'!I10</f>
        <v xml:space="preserve">                   </v>
      </c>
      <c r="D11" s="112" t="str">
        <f>+'4 MAPA CALOR INHERENTE'!J10</f>
        <v xml:space="preserve">                   </v>
      </c>
      <c r="E11" s="108" t="str">
        <f>+'4 MAPA CALOR INHERENTE'!K10</f>
        <v xml:space="preserve">                   </v>
      </c>
      <c r="F11" s="108" t="str">
        <f>+'4 MAPA CALOR INHERENTE'!L10</f>
        <v xml:space="preserve">    M1 - R5               </v>
      </c>
      <c r="G11" s="109" t="str">
        <f>+'4 MAPA CALOR INHERENTE'!M10</f>
        <v xml:space="preserve">                   </v>
      </c>
      <c r="H11" s="107"/>
      <c r="I11" s="424"/>
      <c r="J11" s="98" t="s">
        <v>41</v>
      </c>
      <c r="K11" s="112" t="str">
        <f>+'6 MAPA CALOR RESIDUAL'!K10</f>
        <v xml:space="preserve">                   </v>
      </c>
      <c r="L11" s="112" t="str">
        <f>+'6 MAPA CALOR RESIDUAL'!L10</f>
        <v xml:space="preserve">                   </v>
      </c>
      <c r="M11" s="108" t="str">
        <f>+'6 MAPA CALOR RESIDUAL'!M10</f>
        <v xml:space="preserve">    M1 - R5               </v>
      </c>
      <c r="N11" s="108" t="str">
        <f>+'6 MAPA CALOR RESIDUAL'!N10</f>
        <v xml:space="preserve">                   </v>
      </c>
      <c r="O11" s="109" t="str">
        <f>+'6 MAPA CALOR RESIDUAL'!O10</f>
        <v xml:space="preserve">                   </v>
      </c>
      <c r="P11" s="107"/>
      <c r="Q11" s="464"/>
      <c r="R11" s="110">
        <v>0.8</v>
      </c>
      <c r="S11" s="101" t="s">
        <v>41</v>
      </c>
      <c r="T11" s="112" t="s">
        <v>5</v>
      </c>
      <c r="U11" s="112" t="s">
        <v>5</v>
      </c>
      <c r="V11" s="108" t="s">
        <v>65</v>
      </c>
      <c r="W11" s="108" t="s">
        <v>65</v>
      </c>
      <c r="X11" s="109" t="s">
        <v>64</v>
      </c>
      <c r="AA11" s="91"/>
      <c r="AB11" s="91"/>
      <c r="AC11" s="103"/>
      <c r="AD11" s="113"/>
      <c r="AE11" s="114"/>
      <c r="AF11" s="111"/>
      <c r="AG11" s="111"/>
      <c r="AH11" s="111"/>
      <c r="AI11" s="111"/>
      <c r="AJ11" s="111"/>
      <c r="AK11" s="103"/>
      <c r="AL11" s="103"/>
    </row>
    <row r="12" spans="1:38" ht="55.5" customHeight="1" x14ac:dyDescent="0.2">
      <c r="A12" s="424"/>
      <c r="B12" s="98" t="s">
        <v>39</v>
      </c>
      <c r="C12" s="112" t="str">
        <f>+'4 MAPA CALOR INHERENTE'!I11</f>
        <v xml:space="preserve">            M2 - R3       </v>
      </c>
      <c r="D12" s="112" t="str">
        <f>+'4 MAPA CALOR INHERENTE'!J11</f>
        <v xml:space="preserve">M1 - R1 M1 - R2    M1 - R6    M1 - R10  M2 - R2      M2 - R8 M2 - R9 </v>
      </c>
      <c r="E12" s="112" t="str">
        <f>+'4 MAPA CALOR INHERENTE'!K11</f>
        <v xml:space="preserve">          M2 - R1   M2 - R4      </v>
      </c>
      <c r="F12" s="108" t="str">
        <f>+'4 MAPA CALOR INHERENTE'!L11</f>
        <v xml:space="preserve">  M1 - R3 M1 - R4                </v>
      </c>
      <c r="G12" s="109" t="str">
        <f>+'4 MAPA CALOR INHERENTE'!M11</f>
        <v xml:space="preserve">                   </v>
      </c>
      <c r="H12" s="107"/>
      <c r="I12" s="424"/>
      <c r="J12" s="98" t="s">
        <v>39</v>
      </c>
      <c r="K12" s="112" t="str">
        <f>+'6 MAPA CALOR RESIDUAL'!K11</f>
        <v xml:space="preserve">                   </v>
      </c>
      <c r="L12" s="112" t="str">
        <f>+'6 MAPA CALOR RESIDUAL'!L11</f>
        <v xml:space="preserve">           M2 - R2        </v>
      </c>
      <c r="M12" s="112" t="str">
        <f>+'6 MAPA CALOR RESIDUAL'!M11</f>
        <v xml:space="preserve">             M2 - R4      </v>
      </c>
      <c r="N12" s="108" t="str">
        <f>+'6 MAPA CALOR RESIDUAL'!N11</f>
        <v xml:space="preserve">                   </v>
      </c>
      <c r="O12" s="109" t="str">
        <f>+'6 MAPA CALOR RESIDUAL'!O11</f>
        <v xml:space="preserve">                   </v>
      </c>
      <c r="P12" s="107"/>
      <c r="Q12" s="464"/>
      <c r="R12" s="110">
        <v>0.6</v>
      </c>
      <c r="S12" s="101" t="s">
        <v>39</v>
      </c>
      <c r="T12" s="112" t="s">
        <v>5</v>
      </c>
      <c r="U12" s="112" t="s">
        <v>5</v>
      </c>
      <c r="V12" s="112" t="s">
        <v>5</v>
      </c>
      <c r="W12" s="108" t="s">
        <v>65</v>
      </c>
      <c r="X12" s="109" t="s">
        <v>64</v>
      </c>
      <c r="AA12" s="91"/>
      <c r="AB12" s="91"/>
      <c r="AC12" s="103"/>
      <c r="AD12" s="113"/>
      <c r="AE12" s="114"/>
      <c r="AF12" s="111"/>
      <c r="AG12" s="111"/>
      <c r="AH12" s="111"/>
      <c r="AI12" s="111"/>
      <c r="AJ12" s="115"/>
      <c r="AK12" s="103"/>
      <c r="AL12" s="103"/>
    </row>
    <row r="13" spans="1:38" ht="55.5" customHeight="1" x14ac:dyDescent="0.2">
      <c r="A13" s="424"/>
      <c r="B13" s="98" t="s">
        <v>37</v>
      </c>
      <c r="C13" s="116" t="str">
        <f>+'4 MAPA CALOR INHERENTE'!I12</f>
        <v xml:space="preserve">                   </v>
      </c>
      <c r="D13" s="112" t="str">
        <f>+'4 MAPA CALOR INHERENTE'!J12</f>
        <v xml:space="preserve">      M1 - R7 M1 - R8 M1 - R9           </v>
      </c>
      <c r="E13" s="112" t="str">
        <f>+'4 MAPA CALOR INHERENTE'!K12</f>
        <v xml:space="preserve">              M2 - R5 M2 - R6 M2 - R7   M2 - R10</v>
      </c>
      <c r="F13" s="108" t="str">
        <f>+'4 MAPA CALOR INHERENTE'!L12</f>
        <v xml:space="preserve">                   </v>
      </c>
      <c r="G13" s="109" t="str">
        <f>+'4 MAPA CALOR INHERENTE'!M12</f>
        <v xml:space="preserve">                   </v>
      </c>
      <c r="H13" s="107"/>
      <c r="I13" s="424"/>
      <c r="J13" s="98" t="s">
        <v>37</v>
      </c>
      <c r="K13" s="116" t="str">
        <f>+'6 MAPA CALOR RESIDUAL'!K12</f>
        <v xml:space="preserve">            M2 - R3       </v>
      </c>
      <c r="L13" s="112" t="str">
        <f>+'6 MAPA CALOR RESIDUAL'!L12</f>
        <v xml:space="preserve">M1 - R1 M1 - R2    M1 - R6  M1 - R8 M1 - R9 M1 - R10        M2 - R8 M2 - R9 </v>
      </c>
      <c r="M13" s="112" t="str">
        <f>+'6 MAPA CALOR RESIDUAL'!M12</f>
        <v xml:space="preserve">          M2 - R1    M2 - R5 M2 - R6    M2 - R10</v>
      </c>
      <c r="N13" s="108" t="str">
        <f>+'6 MAPA CALOR RESIDUAL'!N12</f>
        <v xml:space="preserve">                   </v>
      </c>
      <c r="O13" s="109" t="str">
        <f>+'6 MAPA CALOR RESIDUAL'!O12</f>
        <v xml:space="preserve">                   </v>
      </c>
      <c r="P13" s="107"/>
      <c r="Q13" s="464"/>
      <c r="R13" s="110">
        <v>0.4</v>
      </c>
      <c r="S13" s="101" t="s">
        <v>37</v>
      </c>
      <c r="T13" s="116" t="s">
        <v>66</v>
      </c>
      <c r="U13" s="112" t="s">
        <v>5</v>
      </c>
      <c r="V13" s="112" t="s">
        <v>5</v>
      </c>
      <c r="W13" s="108" t="s">
        <v>65</v>
      </c>
      <c r="X13" s="109" t="s">
        <v>64</v>
      </c>
      <c r="AA13" s="91"/>
      <c r="AB13" s="91"/>
      <c r="AC13" s="103"/>
      <c r="AD13" s="113"/>
      <c r="AE13" s="114"/>
      <c r="AF13" s="111"/>
      <c r="AG13" s="111"/>
      <c r="AH13" s="111"/>
      <c r="AI13" s="115"/>
      <c r="AJ13" s="111"/>
      <c r="AK13" s="103"/>
      <c r="AL13" s="103"/>
    </row>
    <row r="14" spans="1:38" ht="55.5" customHeight="1" thickBot="1" x14ac:dyDescent="0.25">
      <c r="A14" s="425"/>
      <c r="B14" s="117" t="s">
        <v>35</v>
      </c>
      <c r="C14" s="118" t="str">
        <f>+'4 MAPA CALOR INHERENTE'!I13</f>
        <v xml:space="preserve">                   </v>
      </c>
      <c r="D14" s="118" t="str">
        <f>+'4 MAPA CALOR INHERENTE'!J13</f>
        <v xml:space="preserve">                   </v>
      </c>
      <c r="E14" s="119" t="str">
        <f>+'4 MAPA CALOR INHERENTE'!K13</f>
        <v xml:space="preserve">                   </v>
      </c>
      <c r="F14" s="120" t="str">
        <f>+'4 MAPA CALOR INHERENTE'!L13</f>
        <v xml:space="preserve">                   </v>
      </c>
      <c r="G14" s="121" t="str">
        <f>+'4 MAPA CALOR INHERENTE'!M13</f>
        <v xml:space="preserve">                   </v>
      </c>
      <c r="H14" s="107"/>
      <c r="I14" s="425"/>
      <c r="J14" s="117" t="s">
        <v>35</v>
      </c>
      <c r="K14" s="118" t="str">
        <f>+'6 MAPA CALOR RESIDUAL'!K13</f>
        <v xml:space="preserve">                   </v>
      </c>
      <c r="L14" s="118" t="str">
        <f>+'6 MAPA CALOR RESIDUAL'!L13</f>
        <v xml:space="preserve">      M1 - R7             </v>
      </c>
      <c r="M14" s="119" t="str">
        <f>+'6 MAPA CALOR RESIDUAL'!M13</f>
        <v xml:space="preserve">                M2 - R7   </v>
      </c>
      <c r="N14" s="120" t="str">
        <f>+'6 MAPA CALOR RESIDUAL'!N13</f>
        <v xml:space="preserve">  M1 - R3 M1 - R4                </v>
      </c>
      <c r="O14" s="121" t="str">
        <f>+'6 MAPA CALOR RESIDUAL'!O13</f>
        <v xml:space="preserve">                   </v>
      </c>
      <c r="P14" s="107"/>
      <c r="Q14" s="464"/>
      <c r="R14" s="122">
        <v>0.2</v>
      </c>
      <c r="S14" s="123" t="s">
        <v>35</v>
      </c>
      <c r="T14" s="118" t="s">
        <v>66</v>
      </c>
      <c r="U14" s="118" t="s">
        <v>66</v>
      </c>
      <c r="V14" s="119" t="s">
        <v>5</v>
      </c>
      <c r="W14" s="120" t="s">
        <v>65</v>
      </c>
      <c r="X14" s="121" t="s">
        <v>64</v>
      </c>
      <c r="AA14" s="91"/>
      <c r="AB14" s="91"/>
      <c r="AC14" s="103"/>
      <c r="AD14" s="113"/>
      <c r="AE14" s="114"/>
      <c r="AF14" s="111"/>
      <c r="AG14" s="111"/>
      <c r="AH14" s="111"/>
      <c r="AI14" s="124"/>
      <c r="AJ14" s="111"/>
      <c r="AK14" s="103"/>
      <c r="AL14" s="103"/>
    </row>
    <row r="15" spans="1:38" x14ac:dyDescent="0.2">
      <c r="A15" s="92"/>
      <c r="B15" s="107"/>
      <c r="C15" s="210"/>
      <c r="D15" s="211"/>
      <c r="E15" s="212"/>
      <c r="F15" s="212"/>
      <c r="G15" s="107"/>
      <c r="H15" s="107"/>
      <c r="I15" s="107"/>
      <c r="J15" s="107"/>
      <c r="K15" s="107"/>
      <c r="L15" s="107"/>
      <c r="M15" s="107"/>
      <c r="N15" s="107"/>
      <c r="O15" s="107"/>
      <c r="P15" s="107"/>
      <c r="AA15" s="91"/>
      <c r="AB15" s="91"/>
      <c r="AC15" s="103"/>
      <c r="AD15" s="113"/>
      <c r="AE15" s="114"/>
      <c r="AF15" s="111"/>
      <c r="AG15" s="111"/>
      <c r="AH15" s="111"/>
      <c r="AI15" s="111"/>
      <c r="AJ15" s="111"/>
      <c r="AK15" s="103"/>
      <c r="AL15" s="103"/>
    </row>
    <row r="16" spans="1:38" ht="25.5" x14ac:dyDescent="0.2">
      <c r="A16" s="92"/>
      <c r="B16" s="107"/>
      <c r="C16" s="210"/>
      <c r="D16" s="211"/>
      <c r="E16" s="212"/>
      <c r="F16" s="212"/>
      <c r="G16" s="107"/>
      <c r="H16" s="107"/>
      <c r="I16" s="107"/>
      <c r="J16" s="107"/>
      <c r="K16" s="107"/>
      <c r="L16" s="107"/>
      <c r="M16" s="107"/>
      <c r="N16" s="107"/>
      <c r="O16" s="107"/>
      <c r="P16" s="107"/>
      <c r="T16" s="95" t="s">
        <v>68</v>
      </c>
      <c r="V16" s="91"/>
      <c r="W16" s="91"/>
      <c r="X16" s="91"/>
      <c r="Y16" s="91"/>
      <c r="Z16" s="91"/>
      <c r="AA16" s="91"/>
      <c r="AB16" s="91"/>
      <c r="AC16" s="103"/>
      <c r="AD16" s="113"/>
      <c r="AE16" s="103"/>
      <c r="AF16" s="114"/>
      <c r="AG16" s="114"/>
      <c r="AH16" s="114"/>
      <c r="AI16" s="114"/>
      <c r="AJ16" s="114"/>
      <c r="AK16" s="103"/>
      <c r="AL16" s="103"/>
    </row>
    <row r="17" spans="1:38" x14ac:dyDescent="0.2">
      <c r="A17" s="92"/>
      <c r="B17" s="107"/>
      <c r="C17" s="210"/>
      <c r="D17" s="211"/>
      <c r="E17" s="212"/>
      <c r="F17" s="212"/>
      <c r="G17" s="107"/>
      <c r="H17" s="107"/>
      <c r="I17" s="107"/>
      <c r="J17" s="107"/>
      <c r="K17" s="107"/>
      <c r="L17" s="107"/>
      <c r="M17" s="107"/>
      <c r="N17" s="107"/>
      <c r="O17" s="107"/>
      <c r="P17" s="107"/>
      <c r="T17" s="125" t="s">
        <v>64</v>
      </c>
      <c r="V17" s="91"/>
      <c r="W17" s="91"/>
      <c r="X17" s="91"/>
      <c r="Y17" s="91"/>
      <c r="Z17" s="91"/>
      <c r="AA17" s="91"/>
      <c r="AB17" s="91"/>
      <c r="AC17" s="103"/>
      <c r="AD17" s="103"/>
      <c r="AE17" s="103"/>
      <c r="AF17" s="111"/>
      <c r="AG17" s="111"/>
      <c r="AH17" s="111"/>
      <c r="AI17" s="111"/>
      <c r="AJ17" s="111"/>
      <c r="AK17" s="103"/>
      <c r="AL17" s="103"/>
    </row>
    <row r="18" spans="1:38" x14ac:dyDescent="0.2">
      <c r="A18" s="92"/>
      <c r="B18" s="107"/>
      <c r="C18" s="210"/>
      <c r="D18" s="211"/>
      <c r="E18" s="212"/>
      <c r="F18" s="212"/>
      <c r="G18" s="107"/>
      <c r="H18" s="107"/>
      <c r="I18" s="107"/>
      <c r="J18" s="107"/>
      <c r="K18" s="107"/>
      <c r="L18" s="107"/>
      <c r="M18" s="107"/>
      <c r="N18" s="107"/>
      <c r="O18" s="107"/>
      <c r="P18" s="107"/>
      <c r="T18" s="108" t="s">
        <v>65</v>
      </c>
      <c r="U18" s="91"/>
      <c r="V18" s="91"/>
      <c r="W18" s="91"/>
      <c r="X18" s="91"/>
      <c r="Y18" s="91"/>
      <c r="Z18" s="91"/>
      <c r="AA18" s="91"/>
      <c r="AB18" s="91"/>
      <c r="AC18" s="103"/>
      <c r="AD18" s="103"/>
      <c r="AE18" s="103"/>
      <c r="AF18" s="111"/>
      <c r="AG18" s="111"/>
      <c r="AH18" s="111"/>
      <c r="AI18" s="111"/>
      <c r="AJ18" s="111"/>
      <c r="AK18" s="103"/>
      <c r="AL18" s="103"/>
    </row>
    <row r="19" spans="1:38" x14ac:dyDescent="0.2">
      <c r="A19" s="92"/>
      <c r="B19" s="107"/>
      <c r="C19" s="210"/>
      <c r="D19" s="211"/>
      <c r="E19" s="212"/>
      <c r="F19" s="212"/>
      <c r="G19" s="107"/>
      <c r="H19" s="107"/>
      <c r="I19" s="107"/>
      <c r="J19" s="107"/>
      <c r="K19" s="107"/>
      <c r="L19" s="107"/>
      <c r="M19" s="107"/>
      <c r="N19" s="107"/>
      <c r="O19" s="107"/>
      <c r="P19" s="107"/>
      <c r="S19" s="126"/>
      <c r="T19" s="112" t="s">
        <v>5</v>
      </c>
      <c r="U19" s="126"/>
      <c r="V19" s="126"/>
      <c r="W19" s="126"/>
      <c r="X19" s="126"/>
      <c r="Y19" s="126"/>
      <c r="Z19" s="126"/>
      <c r="AA19" s="126"/>
      <c r="AB19" s="126"/>
      <c r="AC19" s="103"/>
      <c r="AD19" s="103"/>
      <c r="AE19" s="127"/>
      <c r="AF19" s="127"/>
      <c r="AG19" s="127"/>
      <c r="AH19" s="127"/>
      <c r="AI19" s="127"/>
      <c r="AJ19" s="127"/>
      <c r="AK19" s="103"/>
      <c r="AL19" s="103"/>
    </row>
    <row r="20" spans="1:38" x14ac:dyDescent="0.2">
      <c r="A20" s="92"/>
      <c r="B20" s="107"/>
      <c r="C20" s="210"/>
      <c r="D20" s="211"/>
      <c r="E20" s="212"/>
      <c r="F20" s="212"/>
      <c r="G20" s="107"/>
      <c r="H20" s="107"/>
      <c r="I20" s="107"/>
      <c r="J20" s="107"/>
      <c r="K20" s="107"/>
      <c r="L20" s="107"/>
      <c r="M20" s="107"/>
      <c r="N20" s="107"/>
      <c r="O20" s="107"/>
      <c r="P20" s="107"/>
      <c r="S20" s="126"/>
      <c r="T20" s="116" t="s">
        <v>66</v>
      </c>
      <c r="AA20" s="126"/>
      <c r="AB20" s="126"/>
      <c r="AC20" s="103"/>
      <c r="AD20" s="103"/>
      <c r="AE20" s="103"/>
      <c r="AF20" s="111"/>
      <c r="AG20" s="111"/>
      <c r="AH20" s="111"/>
      <c r="AI20" s="111"/>
      <c r="AJ20" s="111"/>
      <c r="AK20" s="103"/>
      <c r="AL20" s="103"/>
    </row>
    <row r="21" spans="1:38" x14ac:dyDescent="0.2">
      <c r="A21" s="92"/>
      <c r="B21" s="107"/>
      <c r="C21" s="210"/>
      <c r="D21" s="211"/>
      <c r="E21" s="212"/>
      <c r="F21" s="212"/>
      <c r="G21" s="107"/>
      <c r="H21" s="107"/>
      <c r="I21" s="107"/>
      <c r="J21" s="107"/>
      <c r="K21" s="107"/>
      <c r="L21" s="107"/>
      <c r="M21" s="107"/>
      <c r="N21" s="107"/>
      <c r="O21" s="107"/>
      <c r="P21" s="107"/>
      <c r="Q21" s="128"/>
      <c r="R21" s="128"/>
      <c r="S21" s="126"/>
      <c r="AA21" s="126"/>
      <c r="AB21" s="126"/>
      <c r="AC21" s="103"/>
      <c r="AD21" s="103"/>
      <c r="AE21" s="103"/>
      <c r="AF21" s="111"/>
      <c r="AG21" s="111"/>
      <c r="AH21" s="111"/>
      <c r="AI21" s="111"/>
      <c r="AJ21" s="111"/>
      <c r="AK21" s="103"/>
      <c r="AL21" s="103"/>
    </row>
    <row r="22" spans="1:38" x14ac:dyDescent="0.2">
      <c r="A22" s="92"/>
      <c r="B22" s="107"/>
      <c r="C22" s="210"/>
      <c r="D22" s="211"/>
      <c r="E22" s="212"/>
      <c r="F22" s="212"/>
      <c r="G22" s="107"/>
      <c r="H22" s="107"/>
      <c r="I22" s="107"/>
      <c r="J22" s="107"/>
      <c r="K22" s="107"/>
      <c r="L22" s="107"/>
      <c r="M22" s="107"/>
      <c r="N22" s="107"/>
      <c r="O22" s="107"/>
      <c r="P22" s="107"/>
      <c r="Q22" s="128"/>
      <c r="R22" s="128"/>
      <c r="S22" s="129"/>
      <c r="AA22" s="126"/>
      <c r="AB22" s="126"/>
      <c r="AC22" s="103"/>
      <c r="AD22" s="124"/>
      <c r="AE22" s="124"/>
      <c r="AF22" s="124"/>
      <c r="AG22" s="124"/>
      <c r="AH22" s="124"/>
      <c r="AI22" s="124"/>
      <c r="AJ22" s="111"/>
      <c r="AK22" s="103"/>
      <c r="AL22" s="103"/>
    </row>
    <row r="23" spans="1:38" x14ac:dyDescent="0.2">
      <c r="A23" s="92"/>
      <c r="B23" s="107"/>
      <c r="C23" s="210"/>
      <c r="D23" s="211"/>
      <c r="E23" s="212"/>
      <c r="F23" s="212"/>
      <c r="G23" s="107"/>
      <c r="H23" s="107"/>
      <c r="I23" s="107"/>
      <c r="J23" s="107"/>
      <c r="K23" s="107"/>
      <c r="L23" s="107"/>
      <c r="M23" s="107"/>
      <c r="N23" s="107"/>
      <c r="O23" s="107"/>
      <c r="P23" s="107"/>
      <c r="Q23" s="128"/>
      <c r="R23" s="128"/>
      <c r="AC23" s="103"/>
      <c r="AD23" s="130"/>
      <c r="AE23" s="130"/>
      <c r="AF23" s="130"/>
      <c r="AG23" s="130"/>
      <c r="AH23" s="130"/>
      <c r="AI23" s="130"/>
      <c r="AJ23" s="111"/>
      <c r="AK23" s="103"/>
      <c r="AL23" s="103"/>
    </row>
    <row r="24" spans="1:38" x14ac:dyDescent="0.2">
      <c r="A24" s="92"/>
      <c r="B24" s="107"/>
      <c r="C24" s="210"/>
      <c r="D24" s="211"/>
      <c r="E24" s="212"/>
      <c r="F24" s="212"/>
      <c r="G24" s="107"/>
      <c r="H24" s="107"/>
      <c r="I24" s="107"/>
      <c r="J24" s="107"/>
      <c r="K24" s="107"/>
      <c r="L24" s="107"/>
      <c r="M24" s="107"/>
      <c r="N24" s="107"/>
      <c r="O24" s="107"/>
      <c r="P24" s="107"/>
      <c r="Q24" s="128"/>
      <c r="R24" s="128"/>
      <c r="AC24" s="103"/>
      <c r="AD24" s="124"/>
      <c r="AE24" s="124"/>
      <c r="AF24" s="124"/>
      <c r="AG24" s="124"/>
      <c r="AH24" s="124"/>
      <c r="AI24" s="124"/>
      <c r="AJ24" s="111"/>
      <c r="AK24" s="103"/>
      <c r="AL24" s="103"/>
    </row>
    <row r="25" spans="1:38" x14ac:dyDescent="0.2">
      <c r="A25" s="92"/>
      <c r="B25" s="107"/>
      <c r="C25" s="210"/>
      <c r="D25" s="211"/>
      <c r="E25" s="212"/>
      <c r="F25" s="212"/>
      <c r="G25" s="107"/>
      <c r="H25" s="107"/>
      <c r="I25" s="107"/>
      <c r="J25" s="107"/>
      <c r="K25" s="107"/>
      <c r="L25" s="107"/>
      <c r="M25" s="107"/>
      <c r="N25" s="107"/>
      <c r="O25" s="107"/>
      <c r="P25" s="107"/>
      <c r="AC25" s="103"/>
      <c r="AD25" s="124"/>
      <c r="AE25" s="124"/>
      <c r="AF25" s="124"/>
      <c r="AG25" s="124"/>
      <c r="AH25" s="124"/>
      <c r="AI25" s="124"/>
      <c r="AJ25" s="111"/>
      <c r="AK25" s="103"/>
      <c r="AL25" s="103"/>
    </row>
    <row r="26" spans="1:38" x14ac:dyDescent="0.25">
      <c r="A26" s="92"/>
      <c r="B26" s="107"/>
      <c r="C26" s="210"/>
      <c r="D26" s="211"/>
      <c r="E26" s="212"/>
      <c r="F26" s="212"/>
      <c r="G26" s="107"/>
      <c r="H26" s="107"/>
      <c r="I26" s="107"/>
      <c r="J26" s="107"/>
      <c r="K26" s="107"/>
      <c r="L26" s="107"/>
      <c r="M26" s="107"/>
      <c r="N26" s="107"/>
      <c r="O26" s="107"/>
      <c r="P26" s="107"/>
    </row>
    <row r="27" spans="1:38" x14ac:dyDescent="0.25">
      <c r="A27" s="92"/>
      <c r="B27" s="107"/>
      <c r="C27" s="210"/>
      <c r="D27" s="211"/>
      <c r="E27" s="212"/>
      <c r="F27" s="212"/>
      <c r="G27" s="107"/>
      <c r="H27" s="107"/>
      <c r="I27" s="107"/>
      <c r="J27" s="107"/>
      <c r="K27" s="107"/>
      <c r="L27" s="107"/>
      <c r="M27" s="107"/>
      <c r="N27" s="107"/>
      <c r="O27" s="107"/>
      <c r="P27" s="107"/>
    </row>
    <row r="28" spans="1:38" x14ac:dyDescent="0.25">
      <c r="A28" s="92"/>
      <c r="B28" s="107"/>
      <c r="C28" s="210"/>
      <c r="D28" s="211"/>
      <c r="E28" s="212"/>
      <c r="F28" s="212"/>
      <c r="G28" s="107"/>
      <c r="H28" s="107"/>
      <c r="I28" s="107"/>
      <c r="J28" s="107"/>
      <c r="K28" s="107"/>
      <c r="L28" s="107"/>
      <c r="M28" s="107"/>
      <c r="N28" s="107"/>
      <c r="O28" s="107"/>
      <c r="P28" s="107"/>
    </row>
    <row r="29" spans="1:38" x14ac:dyDescent="0.25">
      <c r="A29" s="92"/>
      <c r="B29" s="107"/>
      <c r="C29" s="210"/>
      <c r="D29" s="211"/>
      <c r="E29" s="212"/>
      <c r="F29" s="212"/>
      <c r="G29" s="107"/>
      <c r="H29" s="107"/>
      <c r="I29" s="107"/>
      <c r="J29" s="107"/>
      <c r="K29" s="107"/>
      <c r="L29" s="107"/>
      <c r="M29" s="107"/>
      <c r="N29" s="107"/>
      <c r="O29" s="107"/>
      <c r="P29" s="107"/>
    </row>
    <row r="30" spans="1:38" ht="14.45" customHeight="1" x14ac:dyDescent="0.25">
      <c r="B30" s="87"/>
      <c r="D30" s="87"/>
      <c r="G30" s="87"/>
      <c r="H30" s="87"/>
      <c r="I30" s="87"/>
      <c r="J30" s="87"/>
      <c r="K30" s="87"/>
      <c r="L30" s="87"/>
      <c r="M30" s="87"/>
      <c r="N30" s="87"/>
      <c r="O30" s="87"/>
      <c r="P30" s="87"/>
      <c r="AA30" s="92"/>
      <c r="AB30" s="92"/>
      <c r="AC30" s="92"/>
      <c r="AD30" s="92"/>
      <c r="AE30" s="92"/>
      <c r="AF30" s="87"/>
      <c r="AG30" s="87"/>
      <c r="AH30" s="87"/>
      <c r="AI30" s="87"/>
      <c r="AJ30" s="87"/>
    </row>
    <row r="31" spans="1:38" ht="39" customHeight="1" x14ac:dyDescent="0.25">
      <c r="B31" s="87"/>
      <c r="D31" s="87"/>
      <c r="G31" s="87"/>
      <c r="H31" s="87"/>
      <c r="I31" s="87"/>
      <c r="J31" s="87"/>
      <c r="K31" s="87"/>
      <c r="L31" s="87"/>
      <c r="M31" s="87"/>
      <c r="N31" s="87"/>
      <c r="O31" s="87"/>
      <c r="P31" s="87"/>
      <c r="AA31" s="92"/>
      <c r="AB31" s="92"/>
      <c r="AC31" s="92"/>
      <c r="AD31" s="92"/>
      <c r="AE31" s="92"/>
      <c r="AF31" s="87"/>
      <c r="AG31" s="87"/>
      <c r="AH31" s="87"/>
      <c r="AI31" s="87"/>
      <c r="AJ31" s="87"/>
    </row>
    <row r="32" spans="1:38" ht="19.5" customHeight="1" x14ac:dyDescent="0.25">
      <c r="B32" s="87"/>
      <c r="D32" s="87"/>
      <c r="G32" s="87"/>
      <c r="H32" s="87"/>
      <c r="I32" s="87"/>
      <c r="J32" s="87"/>
      <c r="K32" s="87"/>
      <c r="L32" s="87"/>
      <c r="M32" s="87"/>
      <c r="N32" s="87"/>
      <c r="O32" s="87"/>
      <c r="P32" s="87"/>
      <c r="AA32" s="92"/>
      <c r="AB32" s="92"/>
      <c r="AC32" s="92"/>
      <c r="AD32" s="92"/>
      <c r="AE32" s="92"/>
      <c r="AF32" s="87"/>
      <c r="AG32" s="87"/>
      <c r="AH32" s="87"/>
      <c r="AI32" s="87"/>
      <c r="AJ32" s="87"/>
    </row>
    <row r="33" spans="3:31" s="87" customFormat="1" ht="19.5" customHeight="1" x14ac:dyDescent="0.25">
      <c r="C33" s="92"/>
      <c r="E33" s="137"/>
      <c r="F33" s="137"/>
      <c r="AA33" s="92"/>
      <c r="AB33" s="92"/>
      <c r="AC33" s="92"/>
      <c r="AD33" s="92"/>
      <c r="AE33" s="92"/>
    </row>
    <row r="34" spans="3:31" s="87" customFormat="1" ht="19.5" customHeight="1" x14ac:dyDescent="0.25">
      <c r="C34" s="92"/>
      <c r="E34" s="137"/>
      <c r="F34" s="137"/>
      <c r="AA34" s="92"/>
      <c r="AB34" s="92"/>
      <c r="AC34" s="92"/>
      <c r="AD34" s="92"/>
      <c r="AE34" s="92"/>
    </row>
    <row r="35" spans="3:31" s="87" customFormat="1" ht="19.5" customHeight="1" x14ac:dyDescent="0.25">
      <c r="C35" s="92"/>
      <c r="E35" s="137"/>
      <c r="F35" s="137"/>
      <c r="AA35" s="92"/>
      <c r="AB35" s="92"/>
      <c r="AC35" s="92"/>
      <c r="AD35" s="92"/>
      <c r="AE35" s="92"/>
    </row>
    <row r="36" spans="3:31" s="87" customFormat="1" ht="19.5" customHeight="1" x14ac:dyDescent="0.25">
      <c r="C36" s="92"/>
      <c r="E36" s="137"/>
      <c r="F36" s="137"/>
      <c r="AA36" s="92"/>
      <c r="AB36" s="92"/>
      <c r="AC36" s="92"/>
      <c r="AD36" s="92"/>
      <c r="AE36" s="92"/>
    </row>
  </sheetData>
  <sheetProtection sheet="1" formatCells="0" formatColumns="0" formatRows="0" sort="0" autoFilter="0" pivotTables="0"/>
  <autoFilter ref="A9:AL9" xr:uid="{00000000-0009-0000-0000-000006000000}">
    <filterColumn colId="29" showButton="0"/>
    <filterColumn colId="30" showButton="0"/>
    <filterColumn colId="31" showButton="0"/>
    <filterColumn colId="32" showButton="0"/>
    <filterColumn colId="33" showButton="0"/>
    <filterColumn colId="34" showButton="0"/>
  </autoFilter>
  <dataConsolidate/>
  <mergeCells count="12">
    <mergeCell ref="B1:D2"/>
    <mergeCell ref="A1:A2"/>
    <mergeCell ref="I7:O7"/>
    <mergeCell ref="T7:X7"/>
    <mergeCell ref="K8:O8"/>
    <mergeCell ref="B4:D4"/>
    <mergeCell ref="B5:D5"/>
    <mergeCell ref="I10:I14"/>
    <mergeCell ref="Q10:Q14"/>
    <mergeCell ref="A7:G7"/>
    <mergeCell ref="C8:G8"/>
    <mergeCell ref="A10:A14"/>
  </mergeCells>
  <conditionalFormatting sqref="D15:E29">
    <cfRule type="cellIs" dxfId="45" priority="1" operator="equal">
      <formula>$S$14</formula>
    </cfRule>
    <cfRule type="cellIs" dxfId="44" priority="2" operator="equal">
      <formula>$S$13</formula>
    </cfRule>
    <cfRule type="cellIs" dxfId="43" priority="3" operator="equal">
      <formula>$S$12</formula>
    </cfRule>
    <cfRule type="cellIs" dxfId="42" priority="4" operator="equal">
      <formula>$S$11</formula>
    </cfRule>
    <cfRule type="cellIs" dxfId="41" priority="5" operator="equal">
      <formula>$S$10</formula>
    </cfRule>
  </conditionalFormatting>
  <conditionalFormatting sqref="F15:F29">
    <cfRule type="cellIs" dxfId="40" priority="6" operator="equal">
      <formula>$T$9</formula>
    </cfRule>
    <cfRule type="cellIs" dxfId="39" priority="7" operator="equal">
      <formula>$U$9</formula>
    </cfRule>
    <cfRule type="cellIs" dxfId="38" priority="8" operator="equal">
      <formula>$V$9</formula>
    </cfRule>
    <cfRule type="cellIs" dxfId="37" priority="9" operator="equal">
      <formula>$W$9</formula>
    </cfRule>
    <cfRule type="cellIs" dxfId="36" priority="10" operator="equal">
      <formula>$X$9</formula>
    </cfRule>
  </conditionalFormatting>
  <conditionalFormatting sqref="G15:G29">
    <cfRule type="cellIs" dxfId="35" priority="16" operator="equal">
      <formula>$T$17</formula>
    </cfRule>
    <cfRule type="cellIs" dxfId="34" priority="17" operator="equal">
      <formula>$T$18</formula>
    </cfRule>
    <cfRule type="cellIs" dxfId="33" priority="18" operator="equal">
      <formula>$T$19</formula>
    </cfRule>
    <cfRule type="cellIs" dxfId="32" priority="19" operator="equal">
      <formula>$T$20</formula>
    </cfRule>
  </conditionalFormatting>
  <dataValidations count="3">
    <dataValidation type="list" allowBlank="1" showInputMessage="1" showErrorMessage="1" sqref="JD10:JJ17" xr:uid="{00000000-0002-0000-0600-000000000000}">
      <formula1>#REF!</formula1>
    </dataValidation>
    <dataValidation allowBlank="1" showInputMessage="1" showErrorMessage="1" prompt="La probabilidad se encuentra determinada por una escala de 1 a 3, siendo 1 la menor probabilidad de ocurrencia del riesgo y 3 la mayor probabilidad de  ocurrencia." sqref="JC9" xr:uid="{00000000-0002-0000-0600-000001000000}"/>
    <dataValidation allowBlank="1" showInputMessage="1" showErrorMessage="1" prompt="Es la materialización del riesgo y las consecuencias de su aparición. Su escala es: 5 bajo impacto, 10 medio, 20 alto impacto._x000a_" sqref="JD9:JJ9" xr:uid="{00000000-0002-0000-0600-000002000000}"/>
  </dataValidations>
  <printOptions horizontalCentered="1" verticalCentered="1"/>
  <pageMargins left="0.23622047244094491" right="0.23622047244094491" top="0.74803149606299213" bottom="0.74803149606299213" header="0.31496062992125984" footer="0.31496062992125984"/>
  <pageSetup scale="65" orientation="landscape" r:id="rId1"/>
  <headerFooter alignWithMargins="0"/>
  <colBreaks count="1" manualBreakCount="1">
    <brk id="16"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X35"/>
  <sheetViews>
    <sheetView showGridLines="0" tabSelected="1" zoomScale="70" zoomScaleNormal="70" workbookViewId="0">
      <pane xSplit="1" ySplit="8" topLeftCell="D25" activePane="bottomRight" state="frozen"/>
      <selection pane="topRight" activeCell="B1" sqref="B1"/>
      <selection pane="bottomLeft" activeCell="A7" sqref="A7"/>
      <selection pane="bottomRight" activeCell="AA26" sqref="AA26"/>
    </sheetView>
  </sheetViews>
  <sheetFormatPr baseColWidth="10" defaultColWidth="14.28515625" defaultRowHeight="12.75" x14ac:dyDescent="0.25"/>
  <cols>
    <col min="1" max="1" width="21" style="87" customWidth="1"/>
    <col min="2" max="2" width="59.7109375" style="92" customWidth="1"/>
    <col min="3" max="4" width="14.140625" style="92" customWidth="1"/>
    <col min="5" max="5" width="16.42578125" style="137" customWidth="1"/>
    <col min="6" max="6" width="12.5703125" style="137" customWidth="1"/>
    <col min="7" max="7" width="12.5703125" style="92" customWidth="1"/>
    <col min="8" max="8" width="15.42578125" style="92" customWidth="1"/>
    <col min="9" max="9" width="13" style="92" customWidth="1"/>
    <col min="10" max="10" width="16.42578125" style="137" customWidth="1"/>
    <col min="11" max="11" width="10.140625" style="137" customWidth="1"/>
    <col min="12" max="12" width="12.7109375" style="92" customWidth="1"/>
    <col min="13" max="13" width="16.85546875" style="92" customWidth="1"/>
    <col min="14" max="14" width="15.5703125" style="92" customWidth="1"/>
    <col min="15" max="16" width="16.5703125" style="92" customWidth="1"/>
    <col min="17" max="17" width="29.85546875" style="92" customWidth="1"/>
    <col min="18" max="18" width="20.85546875" style="92" customWidth="1"/>
    <col min="19" max="19" width="17.7109375" style="143" bestFit="1" customWidth="1"/>
    <col min="20" max="20" width="13.5703125" style="143" customWidth="1"/>
    <col min="21" max="21" width="71.7109375" style="92" customWidth="1"/>
    <col min="22" max="23" width="20.42578125" style="92" customWidth="1"/>
    <col min="24" max="25" width="30.7109375" style="92" customWidth="1"/>
    <col min="26" max="26" width="18" style="92" customWidth="1"/>
    <col min="27" max="28" width="15.42578125" style="92" customWidth="1"/>
    <col min="29" max="29" width="4.85546875" style="87" customWidth="1"/>
    <col min="30" max="30" width="5.42578125" style="87" bestFit="1" customWidth="1"/>
    <col min="31" max="32" width="14" style="87" customWidth="1"/>
    <col min="33" max="33" width="18.5703125" style="87" customWidth="1"/>
    <col min="34" max="34" width="19.5703125" style="87" customWidth="1"/>
    <col min="35" max="36" width="14" style="87" customWidth="1"/>
    <col min="37" max="41" width="11.42578125" style="87" customWidth="1"/>
    <col min="42" max="42" width="5.5703125" style="87" bestFit="1" customWidth="1"/>
    <col min="43" max="43" width="26.85546875" style="87" customWidth="1"/>
    <col min="44" max="48" width="22.85546875" style="92" customWidth="1"/>
    <col min="49" max="49" width="23.42578125" style="87" customWidth="1"/>
    <col min="50" max="277" width="11.42578125" style="87" customWidth="1"/>
    <col min="278" max="278" width="12.7109375" style="87" customWidth="1"/>
    <col min="279" max="279" width="47" style="87" customWidth="1"/>
    <col min="280" max="280" width="35" style="87" customWidth="1"/>
    <col min="281" max="16384" width="14.28515625" style="87"/>
  </cols>
  <sheetData>
    <row r="1" spans="1:50" s="75" customFormat="1" ht="36" customHeight="1" x14ac:dyDescent="0.2">
      <c r="A1" s="420"/>
      <c r="B1" s="426" t="str">
        <f>+'2 CONTEXTO E IDENTIFICACIÓN'!B1</f>
        <v>MAPA DE RIESGOS</v>
      </c>
      <c r="C1" s="50" t="str">
        <f>+'2 CONTEXTO E IDENTIFICACIÓN'!C1</f>
        <v>CÓDIGO:</v>
      </c>
      <c r="D1" s="131">
        <f>+'2 CONTEXTO E IDENTIFICACIÓN'!D1</f>
        <v>0</v>
      </c>
      <c r="E1" s="132"/>
      <c r="F1" s="240" t="str">
        <f>+'2 CONTEXTO E IDENTIFICACIÓN'!$F$4</f>
        <v>Elaboración o Actualización:</v>
      </c>
      <c r="G1" s="261">
        <f>+IF('2 CONTEXTO E IDENTIFICACIÓN'!$G$4="","",'2 CONTEXTO E IDENTIFICACIÓN'!$G$4)</f>
        <v>44866</v>
      </c>
      <c r="H1" s="20"/>
      <c r="I1" s="20"/>
      <c r="U1" s="138"/>
      <c r="V1" s="138"/>
      <c r="AR1" s="76"/>
      <c r="AS1" s="76"/>
      <c r="AT1" s="76"/>
      <c r="AU1" s="76"/>
      <c r="AV1" s="76"/>
    </row>
    <row r="2" spans="1:50" s="75" customFormat="1" ht="36" customHeight="1" x14ac:dyDescent="0.2">
      <c r="A2" s="420"/>
      <c r="B2" s="426"/>
      <c r="C2" s="50" t="str">
        <f>+'2 CONTEXTO E IDENTIFICACIÓN'!C2</f>
        <v>VERSIÓN:</v>
      </c>
      <c r="D2" s="131">
        <f>+'2 CONTEXTO E IDENTIFICACIÓN'!D2</f>
        <v>0</v>
      </c>
      <c r="E2" s="132"/>
      <c r="F2" s="243" t="str">
        <f>+'2 CONTEXTO E IDENTIFICACIÓN'!$D$5</f>
        <v>Vigencia del:</v>
      </c>
      <c r="G2" s="241" t="str">
        <f>+IF('2 CONTEXTO E IDENTIFICACIÓN'!$E$5="","",'2 CONTEXTO E IDENTIFICACIÓN'!$E$5)</f>
        <v/>
      </c>
      <c r="H2" s="242" t="s">
        <v>91</v>
      </c>
      <c r="I2" s="239" t="str">
        <f>+IF('2 CONTEXTO E IDENTIFICACIÓN'!$G$5="","",'2 CONTEXTO E IDENTIFICACIÓN'!$G$5)</f>
        <v/>
      </c>
      <c r="J2" s="132"/>
      <c r="K2" s="132"/>
      <c r="L2" s="77"/>
      <c r="N2" s="77"/>
      <c r="O2" s="77"/>
      <c r="P2" s="77"/>
      <c r="Q2" s="77"/>
      <c r="R2" s="77"/>
      <c r="S2" s="139"/>
      <c r="T2" s="139"/>
      <c r="U2" s="77"/>
      <c r="V2" s="77"/>
      <c r="W2" s="77"/>
      <c r="X2" s="77"/>
      <c r="Y2" s="77"/>
      <c r="Z2" s="77"/>
      <c r="AA2" s="77"/>
      <c r="AB2" s="77"/>
      <c r="AR2" s="76"/>
      <c r="AS2" s="76"/>
      <c r="AT2" s="76"/>
      <c r="AU2" s="76"/>
      <c r="AV2" s="76"/>
    </row>
    <row r="3" spans="1:50" s="75" customFormat="1" x14ac:dyDescent="0.2">
      <c r="A3" s="79"/>
      <c r="B3" s="77"/>
      <c r="C3" s="244"/>
      <c r="D3" s="244"/>
      <c r="E3" s="132"/>
      <c r="F3" s="132"/>
      <c r="G3" s="77"/>
      <c r="J3" s="132"/>
      <c r="K3" s="132"/>
      <c r="L3" s="77"/>
      <c r="N3" s="77"/>
      <c r="O3" s="77"/>
      <c r="P3" s="77"/>
      <c r="Q3" s="77"/>
      <c r="R3" s="77"/>
      <c r="S3" s="139"/>
      <c r="T3" s="139"/>
      <c r="U3" s="77"/>
      <c r="V3" s="77"/>
      <c r="W3" s="77"/>
      <c r="X3" s="77"/>
      <c r="Y3" s="77"/>
      <c r="Z3" s="77"/>
      <c r="AA3" s="77"/>
      <c r="AB3" s="77"/>
      <c r="AR3" s="76"/>
      <c r="AS3" s="76"/>
      <c r="AT3" s="76"/>
      <c r="AU3" s="76"/>
      <c r="AV3" s="76"/>
    </row>
    <row r="4" spans="1:50" s="75" customFormat="1" ht="15.75" thickBot="1" x14ac:dyDescent="0.25">
      <c r="A4" s="19" t="s">
        <v>139</v>
      </c>
      <c r="B4" s="410" t="str">
        <f>+IF('2 CONTEXTO E IDENTIFICACIÓN'!$B$4="","",'2 CONTEXTO E IDENTIFICACIÓN'!$B$4)</f>
        <v>HOSPITAL UNIVERSITARIO DEPARTAMENTAL DE NARIÑO</v>
      </c>
      <c r="C4" s="410"/>
      <c r="D4" s="410"/>
      <c r="E4" s="73"/>
      <c r="F4" s="73"/>
      <c r="G4" s="73"/>
      <c r="H4" s="73"/>
      <c r="I4" s="73"/>
      <c r="J4" s="73"/>
      <c r="K4" s="133"/>
      <c r="S4" s="138"/>
      <c r="T4" s="138"/>
      <c r="AR4" s="76"/>
      <c r="AS4" s="76"/>
      <c r="AT4" s="76"/>
      <c r="AU4" s="76"/>
      <c r="AV4" s="76"/>
    </row>
    <row r="5" spans="1:50" s="75" customFormat="1" ht="15" x14ac:dyDescent="0.2">
      <c r="A5" s="19" t="s">
        <v>137</v>
      </c>
      <c r="B5" s="410" t="str">
        <f>+IF('2 CONTEXTO E IDENTIFICACIÓN'!$D$4="","",'2 CONTEXTO E IDENTIFICACIÓN'!$D$4)</f>
        <v>GESTIÓN FINANCIERA</v>
      </c>
      <c r="C5" s="411"/>
      <c r="D5" s="411"/>
      <c r="E5" s="52"/>
      <c r="F5" s="133"/>
      <c r="H5" s="77"/>
      <c r="I5" s="77"/>
      <c r="J5" s="52"/>
      <c r="K5" s="133"/>
      <c r="S5" s="138"/>
      <c r="T5" s="138"/>
      <c r="AD5" s="80"/>
      <c r="AE5" s="81"/>
      <c r="AF5" s="471" t="s">
        <v>67</v>
      </c>
      <c r="AG5" s="472"/>
      <c r="AH5" s="472"/>
      <c r="AI5" s="472"/>
      <c r="AJ5" s="473"/>
      <c r="AR5" s="76"/>
      <c r="AS5" s="76"/>
      <c r="AT5" s="76"/>
      <c r="AU5" s="76"/>
      <c r="AV5" s="76"/>
    </row>
    <row r="6" spans="1:50" s="75" customFormat="1" ht="5.45" customHeight="1" x14ac:dyDescent="0.2">
      <c r="A6" s="247"/>
      <c r="B6" s="246"/>
      <c r="C6" s="246"/>
      <c r="D6" s="77"/>
      <c r="E6" s="52"/>
      <c r="F6" s="133"/>
      <c r="H6" s="77"/>
      <c r="I6" s="77"/>
      <c r="J6" s="52"/>
      <c r="K6" s="133"/>
      <c r="S6" s="138"/>
      <c r="T6" s="138"/>
      <c r="AD6" s="267"/>
      <c r="AF6" s="268"/>
      <c r="AG6" s="269"/>
      <c r="AH6" s="269"/>
      <c r="AI6" s="269"/>
      <c r="AJ6" s="270"/>
      <c r="AR6" s="76"/>
      <c r="AS6" s="76"/>
      <c r="AT6" s="76"/>
      <c r="AU6" s="76"/>
      <c r="AV6" s="76"/>
    </row>
    <row r="7" spans="1:50" ht="14.45" customHeight="1" x14ac:dyDescent="0.25">
      <c r="A7" s="134"/>
      <c r="B7" s="134"/>
      <c r="C7" s="134"/>
      <c r="D7" s="134"/>
      <c r="E7" s="421" t="s">
        <v>69</v>
      </c>
      <c r="F7" s="421"/>
      <c r="G7" s="421"/>
      <c r="H7" s="84"/>
      <c r="I7" s="134"/>
      <c r="J7" s="421" t="s">
        <v>98</v>
      </c>
      <c r="K7" s="421"/>
      <c r="L7" s="421"/>
      <c r="M7" s="84"/>
      <c r="N7" s="84"/>
      <c r="O7" s="84"/>
      <c r="P7" s="84"/>
      <c r="Q7" s="421" t="s">
        <v>111</v>
      </c>
      <c r="R7" s="421"/>
      <c r="S7" s="421"/>
      <c r="T7" s="421"/>
      <c r="U7" s="421" t="s">
        <v>130</v>
      </c>
      <c r="V7" s="421"/>
      <c r="W7" s="421"/>
      <c r="X7" s="84"/>
      <c r="Y7" s="84"/>
      <c r="Z7" s="84"/>
      <c r="AA7" s="84"/>
      <c r="AB7" s="84"/>
      <c r="AD7" s="88"/>
      <c r="AF7" s="89">
        <v>0.2</v>
      </c>
      <c r="AG7" s="89">
        <v>0.4</v>
      </c>
      <c r="AH7" s="89">
        <v>0.6</v>
      </c>
      <c r="AI7" s="89">
        <v>0.8</v>
      </c>
      <c r="AJ7" s="90">
        <v>1</v>
      </c>
      <c r="AK7" s="91"/>
      <c r="AL7" s="91"/>
      <c r="AM7" s="91"/>
      <c r="AN7" s="91"/>
      <c r="AO7" s="91"/>
      <c r="AP7" s="91"/>
      <c r="AQ7" s="91"/>
    </row>
    <row r="8" spans="1:50" ht="51" x14ac:dyDescent="0.2">
      <c r="A8" s="95" t="s">
        <v>0</v>
      </c>
      <c r="B8" s="95" t="s">
        <v>1</v>
      </c>
      <c r="C8" s="95" t="s">
        <v>102</v>
      </c>
      <c r="D8" s="95" t="s">
        <v>103</v>
      </c>
      <c r="E8" s="95" t="s">
        <v>2</v>
      </c>
      <c r="F8" s="95" t="s">
        <v>4</v>
      </c>
      <c r="G8" s="96" t="s">
        <v>104</v>
      </c>
      <c r="H8" s="95" t="s">
        <v>100</v>
      </c>
      <c r="I8" s="95" t="s">
        <v>101</v>
      </c>
      <c r="J8" s="95" t="s">
        <v>2</v>
      </c>
      <c r="K8" s="95" t="s">
        <v>4</v>
      </c>
      <c r="L8" s="95" t="s">
        <v>104</v>
      </c>
      <c r="M8" s="95" t="s">
        <v>158</v>
      </c>
      <c r="N8" s="95" t="s">
        <v>105</v>
      </c>
      <c r="O8" s="95" t="s">
        <v>262</v>
      </c>
      <c r="P8" s="95" t="s">
        <v>257</v>
      </c>
      <c r="Q8" s="95" t="s">
        <v>162</v>
      </c>
      <c r="R8" s="95" t="s">
        <v>161</v>
      </c>
      <c r="S8" s="140" t="s">
        <v>132</v>
      </c>
      <c r="T8" s="140" t="s">
        <v>133</v>
      </c>
      <c r="U8" s="95" t="s">
        <v>128</v>
      </c>
      <c r="V8" s="95" t="s">
        <v>129</v>
      </c>
      <c r="W8" s="95" t="s">
        <v>131</v>
      </c>
      <c r="X8" s="95" t="s">
        <v>134</v>
      </c>
      <c r="Y8" s="95" t="s">
        <v>135</v>
      </c>
      <c r="Z8" s="95" t="s">
        <v>112</v>
      </c>
      <c r="AA8" s="84"/>
      <c r="AB8" s="84"/>
      <c r="AD8" s="88"/>
      <c r="AE8" s="100"/>
      <c r="AF8" s="101" t="s">
        <v>45</v>
      </c>
      <c r="AG8" s="101" t="s">
        <v>7</v>
      </c>
      <c r="AH8" s="101" t="s">
        <v>5</v>
      </c>
      <c r="AI8" s="101" t="s">
        <v>6</v>
      </c>
      <c r="AJ8" s="102" t="s">
        <v>53</v>
      </c>
      <c r="AM8" s="91"/>
      <c r="AN8" s="91"/>
      <c r="AO8" s="103"/>
      <c r="AP8" s="103"/>
      <c r="AQ8" s="103"/>
      <c r="AR8" s="103"/>
      <c r="AS8" s="103"/>
      <c r="AT8" s="103"/>
      <c r="AU8" s="103"/>
      <c r="AV8" s="103"/>
      <c r="AW8" s="103"/>
      <c r="AX8" s="103"/>
    </row>
    <row r="9" spans="1:50" ht="204" x14ac:dyDescent="0.2">
      <c r="A9" s="104" t="str">
        <f>'2 CONTEXTO E IDENTIFICACIÓN'!A9</f>
        <v>M1 - R1</v>
      </c>
      <c r="B9" s="105" t="str">
        <f>+'2 CONTEXTO E IDENTIFICACIÓN'!E9</f>
        <v>Posibilidad de pérdida Económica y Reputacional por copagos o cuotas moderadoras en alimentación de la factura sin cancelar, debido a la falta de conciencia de ingreso de recursos de la institución por parte de personal  y también la amistad o familiarización con los usuarios</v>
      </c>
      <c r="C9" s="141">
        <f>+'3 PROBABIL E IMPACTO INHERENTE'!E9</f>
        <v>0.6</v>
      </c>
      <c r="D9" s="141">
        <f>+'3 PROBABIL E IMPACTO INHERENTE'!M9</f>
        <v>0.4</v>
      </c>
      <c r="E9" s="136" t="str">
        <f>+'4 MAPA CALOR INHERENTE'!C9</f>
        <v>Media</v>
      </c>
      <c r="F9" s="136" t="str">
        <f>+'4 MAPA CALOR INHERENTE'!D9</f>
        <v>Menor</v>
      </c>
      <c r="G9" s="105" t="str">
        <f>+'4 MAPA CALOR INHERENTE'!E9</f>
        <v>Moderado</v>
      </c>
      <c r="H9" s="135">
        <f>+'6 MAPA CALOR RESIDUAL'!C9</f>
        <v>0.216</v>
      </c>
      <c r="I9" s="106">
        <f>+'6 MAPA CALOR RESIDUAL'!D9</f>
        <v>0.4</v>
      </c>
      <c r="J9" s="136" t="str">
        <f>+'6 MAPA CALOR RESIDUAL'!E9</f>
        <v>Baja</v>
      </c>
      <c r="K9" s="136" t="str">
        <f>+'6 MAPA CALOR RESIDUAL'!F9</f>
        <v>Menor</v>
      </c>
      <c r="L9" s="105" t="str">
        <f>+'6 MAPA CALOR RESIDUAL'!G9</f>
        <v>Moderado</v>
      </c>
      <c r="M9" s="105" t="str">
        <f t="shared" ref="M9:M28" si="0">+IF($N9="","",IF($N9=$AG$16,$AH$16,IF($N9=$AG$19,$AH$19)))</f>
        <v>Requiere Plan de Acción</v>
      </c>
      <c r="N9" s="105" t="str">
        <f t="shared" ref="N9:N28" si="1">+IF(L9="","",IF(OR(L9=$AF$16,L9=$AF$17,L9=$AF$18),$AG$16,IF(L9=$AF$19,$AG$19)))</f>
        <v>Reducir_mitigar_Transferir_Evitar</v>
      </c>
      <c r="O9" s="233"/>
      <c r="P9" s="105">
        <f t="shared" ref="P9:P28" si="2">+IF($M9="","",IF($M9=$AH$19,$AG$19,$O9))</f>
        <v>0</v>
      </c>
      <c r="Q9" s="338" t="s">
        <v>264</v>
      </c>
      <c r="R9" s="338" t="s">
        <v>362</v>
      </c>
      <c r="S9" s="339">
        <v>44927</v>
      </c>
      <c r="T9" s="339">
        <v>45291</v>
      </c>
      <c r="U9" s="233" t="s">
        <v>410</v>
      </c>
      <c r="V9" s="233"/>
      <c r="W9" s="233"/>
      <c r="X9" s="233"/>
      <c r="Y9" s="233"/>
      <c r="Z9" s="233" t="s">
        <v>127</v>
      </c>
      <c r="AA9" s="107"/>
      <c r="AB9" s="107"/>
      <c r="AC9" s="468" t="s">
        <v>34</v>
      </c>
      <c r="AD9" s="110">
        <v>1</v>
      </c>
      <c r="AE9" s="101" t="s">
        <v>42</v>
      </c>
      <c r="AF9" s="108" t="s">
        <v>65</v>
      </c>
      <c r="AG9" s="108" t="s">
        <v>65</v>
      </c>
      <c r="AH9" s="108" t="s">
        <v>65</v>
      </c>
      <c r="AI9" s="108" t="s">
        <v>65</v>
      </c>
      <c r="AJ9" s="109" t="s">
        <v>64</v>
      </c>
      <c r="AM9" s="91"/>
      <c r="AN9" s="91"/>
      <c r="AO9" s="103"/>
      <c r="AP9" s="103"/>
      <c r="AQ9" s="103"/>
      <c r="AR9" s="111"/>
      <c r="AS9" s="111"/>
      <c r="AT9" s="111"/>
      <c r="AU9" s="111"/>
      <c r="AV9" s="111"/>
      <c r="AW9" s="103"/>
      <c r="AX9" s="103"/>
    </row>
    <row r="10" spans="1:50" ht="38.25" x14ac:dyDescent="0.2">
      <c r="A10" s="104" t="str">
        <f>'2 CONTEXTO E IDENTIFICACIÓN'!A10</f>
        <v>M1 - R2</v>
      </c>
      <c r="B10" s="105" t="str">
        <f>+'2 CONTEXTO E IDENTIFICACIÓN'!E10</f>
        <v>Posibilidad de pérdida Económica y Reputacional por inconsistencia en la verificación de derechos,  debido a las autorizaciones sin control por parte de la EPS</v>
      </c>
      <c r="C10" s="141">
        <f>+'3 PROBABIL E IMPACTO INHERENTE'!E10</f>
        <v>0.6</v>
      </c>
      <c r="D10" s="141">
        <f>+'3 PROBABIL E IMPACTO INHERENTE'!M10</f>
        <v>0.4</v>
      </c>
      <c r="E10" s="136" t="str">
        <f>+'4 MAPA CALOR INHERENTE'!C10</f>
        <v>Media</v>
      </c>
      <c r="F10" s="136" t="str">
        <f>+'4 MAPA CALOR INHERENTE'!D10</f>
        <v>Menor</v>
      </c>
      <c r="G10" s="105" t="str">
        <f>+'4 MAPA CALOR INHERENTE'!E10</f>
        <v>Moderado</v>
      </c>
      <c r="H10" s="135">
        <f>+'5 VALORACIÓN DEL CONTROL'!S15</f>
        <v>0.36</v>
      </c>
      <c r="I10" s="106">
        <f>+'5 VALORACIÓN DEL CONTROL'!T15</f>
        <v>0.4</v>
      </c>
      <c r="J10" s="136" t="str">
        <f t="shared" ref="J10:J28" si="3">+IF(H10=0,"",IF(H10&lt;=$AD$13,$AE$13,IF(H10&lt;=$AD$12,$AE$12,IF(H10&lt;=$AD$11,$AE$11,IF(H10&lt;=$AD$10,$AE$10,IF(H10&lt;=$AD$9,$AE$9,""))))))</f>
        <v>Baja</v>
      </c>
      <c r="K10" s="136" t="str">
        <f t="shared" ref="K10:K28" si="4">+IF(I10=0,"",IF(I10&lt;=$AF$7,$AF$8,IF(I10&lt;=$AG$7,$AG$8,IF(I10&lt;=$AH$7,$AH$8,IF(I10&lt;=$AI$7,$AI$8,IF(I10&lt;=$AJ$7,$AJ$8,""))))))</f>
        <v>Menor</v>
      </c>
      <c r="L10" s="105" t="str">
        <f t="shared" ref="L10:L28" si="5">+IF(J10=$AE$9,IF(K10=$AF$8,$AF$9,IF(K10=$AG$8,$AG$9,IF(K10=$AH$8,$AH$9,IF(K10=$AI$8,$AI$9,IF(K10=$AJ$8,$AJ$9))))),IF(J10=$AE$10,IF(K10=$AF$8,$AF$10,IF(K10=$AG$8,$AG$10,IF(K10=$AH$8,$AH$10,IF(K10=$AI$8,$AI$10,IF(K10=$AJ$8,$AJ$10))))),IF(J10=$AE$11,IF(K10=$AF$8,$AF$11,IF(K10=$AG$8,$AG$11,IF(K10=$AH$8,$AH$11,IF(K10=$AI$8,$AI$11,IF(K10=$AJ$8,$AJ$11))))),IF(J10=$AE$12,IF(K10=$AF$8,$AF$12,IF(K10=$AG$8,$AG$12,IF(K10=$AH$8,$AH$12,IF(K10=$AI$8,$AI$12,IF(K10=$AJ$8,$AJ$12))))),IF(J10=$AE$13,IF(K10=$AF$8,$AF$13,IF(K10=$AG$8,$AG$13,IF(K10=$AH$8,$AH$13,IF(K10=$AI$8,$AI$13,IF(K10=$AJ$8,$AJ$13))))),"")))))</f>
        <v>Moderado</v>
      </c>
      <c r="M10" s="105" t="str">
        <f t="shared" si="0"/>
        <v>Requiere Plan de Acción</v>
      </c>
      <c r="N10" s="105" t="str">
        <f t="shared" si="1"/>
        <v>Reducir_mitigar_Transferir_Evitar</v>
      </c>
      <c r="O10" s="233"/>
      <c r="P10" s="105">
        <f t="shared" si="2"/>
        <v>0</v>
      </c>
      <c r="Q10" s="338" t="s">
        <v>264</v>
      </c>
      <c r="R10" s="338" t="s">
        <v>362</v>
      </c>
      <c r="S10" s="339">
        <v>44927</v>
      </c>
      <c r="T10" s="339">
        <v>45291</v>
      </c>
      <c r="U10" s="233" t="s">
        <v>411</v>
      </c>
      <c r="V10" s="233"/>
      <c r="W10" s="233"/>
      <c r="X10" s="233"/>
      <c r="Y10" s="233"/>
      <c r="Z10" s="233" t="s">
        <v>127</v>
      </c>
      <c r="AA10" s="107"/>
      <c r="AB10" s="107"/>
      <c r="AC10" s="469"/>
      <c r="AD10" s="110">
        <v>0.8</v>
      </c>
      <c r="AE10" s="101" t="s">
        <v>41</v>
      </c>
      <c r="AF10" s="112" t="s">
        <v>5</v>
      </c>
      <c r="AG10" s="112" t="s">
        <v>5</v>
      </c>
      <c r="AH10" s="108" t="s">
        <v>65</v>
      </c>
      <c r="AI10" s="108" t="s">
        <v>65</v>
      </c>
      <c r="AJ10" s="109" t="s">
        <v>64</v>
      </c>
      <c r="AM10" s="91"/>
      <c r="AN10" s="91"/>
      <c r="AO10" s="103"/>
      <c r="AP10" s="113"/>
      <c r="AQ10" s="114"/>
      <c r="AR10" s="111"/>
      <c r="AS10" s="111"/>
      <c r="AT10" s="111"/>
      <c r="AU10" s="111"/>
      <c r="AV10" s="111"/>
      <c r="AW10" s="103"/>
      <c r="AX10" s="103"/>
    </row>
    <row r="11" spans="1:50" ht="140.25" x14ac:dyDescent="0.2">
      <c r="A11" s="104" t="str">
        <f>'2 CONTEXTO E IDENTIFICACIÓN'!A11</f>
        <v>M1 - R3</v>
      </c>
      <c r="B11" s="105" t="str">
        <f>+'2 CONTEXTO E IDENTIFICACIÓN'!E11</f>
        <v>Posibilidad de pérdida Económica y Reputacional por insuficiencia en radicación de facturación,   debido a deficiencia en los procesos de admisión del usuario  e inoportunidad en el cargue de servicios por parte del personal asistencial.</v>
      </c>
      <c r="C11" s="141">
        <f>+'3 PROBABIL E IMPACTO INHERENTE'!E11</f>
        <v>0.6</v>
      </c>
      <c r="D11" s="141">
        <f>+'3 PROBABIL E IMPACTO INHERENTE'!M11</f>
        <v>0.8</v>
      </c>
      <c r="E11" s="136" t="str">
        <f>+'4 MAPA CALOR INHERENTE'!C11</f>
        <v>Media</v>
      </c>
      <c r="F11" s="136" t="str">
        <f>+'4 MAPA CALOR INHERENTE'!D11</f>
        <v>Mayor</v>
      </c>
      <c r="G11" s="105" t="str">
        <f>+'4 MAPA CALOR INHERENTE'!E11</f>
        <v>Alto</v>
      </c>
      <c r="H11" s="135">
        <f>+'5 VALORACIÓN DEL CONTROL'!S19</f>
        <v>0.15</v>
      </c>
      <c r="I11" s="106">
        <f>+'5 VALORACIÓN DEL CONTROL'!T19</f>
        <v>0.8</v>
      </c>
      <c r="J11" s="136" t="str">
        <f t="shared" si="3"/>
        <v>Muy Baja</v>
      </c>
      <c r="K11" s="136" t="str">
        <f t="shared" si="4"/>
        <v>Mayor</v>
      </c>
      <c r="L11" s="105" t="str">
        <f>+IF(J11=$AE$9,IF(K11=$AF$8,$AF$9,IF(K11=$AG$8,$AG$9,IF(K11=$AH$8,$AH$9,IF(K11=$AI$8,$AI$9,IF(K11=$AJ$8,$AJ$9))))),IF(J11=$AE$10,IF(K11=$AF$8,$AF$10,IF(K11=$AG$8,$AG$10,IF(K11=$AH$8,$AH$10,IF(K11=$AI$8,$AI$10,IF(K11=$AJ$8,$AJ$10))))),IF(J11=$AE$11,IF(K11=$AF$8,$AF$11,IF(K11=$AG$8,$AG$11,IF(K11=$AH$8,$AH$11,IF(K11=$AI$8,$AI$11,IF(K11=$AJ$8,$AJ$11))))),IF(J11=$AE$12,IF(K11=$AF$8,$AF$12,IF(K11=$AG$8,$AG$12,IF(K11=$AH$8,$AH$12,IF(K11=$AI$8,$AI$12,IF(K11=$AJ$8,$AJ$12))))),IF(J11=$AE$13,IF(K11=$AF$8,$AF$13,IF(K11=$AG$8,$AG$13,IF(K11=$AH$8,$AH$13,IF(K11=$AI$8,$AI$13,IF(K11=$AJ$8,$AJ$13))))),"")))))</f>
        <v>Alto</v>
      </c>
      <c r="M11" s="105" t="str">
        <f t="shared" si="0"/>
        <v>Requiere Plan de Acción</v>
      </c>
      <c r="N11" s="105" t="str">
        <f t="shared" si="1"/>
        <v>Reducir_mitigar_Transferir_Evitar</v>
      </c>
      <c r="O11" s="233"/>
      <c r="P11" s="105">
        <f t="shared" si="2"/>
        <v>0</v>
      </c>
      <c r="Q11" s="338" t="s">
        <v>363</v>
      </c>
      <c r="R11" s="338" t="s">
        <v>362</v>
      </c>
      <c r="S11" s="339">
        <v>44927</v>
      </c>
      <c r="T11" s="339">
        <v>45291</v>
      </c>
      <c r="U11" s="233" t="s">
        <v>412</v>
      </c>
      <c r="V11" s="233"/>
      <c r="W11" s="233"/>
      <c r="X11" s="233"/>
      <c r="Y11" s="233"/>
      <c r="Z11" s="233" t="s">
        <v>127</v>
      </c>
      <c r="AA11" s="107"/>
      <c r="AB11" s="107"/>
      <c r="AC11" s="469"/>
      <c r="AD11" s="110">
        <v>0.6</v>
      </c>
      <c r="AE11" s="101" t="s">
        <v>39</v>
      </c>
      <c r="AF11" s="112" t="s">
        <v>5</v>
      </c>
      <c r="AG11" s="112" t="s">
        <v>5</v>
      </c>
      <c r="AH11" s="112" t="s">
        <v>5</v>
      </c>
      <c r="AI11" s="108" t="s">
        <v>65</v>
      </c>
      <c r="AJ11" s="109" t="s">
        <v>64</v>
      </c>
      <c r="AM11" s="91"/>
      <c r="AN11" s="91"/>
      <c r="AO11" s="103"/>
      <c r="AP11" s="113"/>
      <c r="AQ11" s="114"/>
      <c r="AR11" s="111"/>
      <c r="AS11" s="111"/>
      <c r="AT11" s="111"/>
      <c r="AU11" s="111"/>
      <c r="AV11" s="115"/>
      <c r="AW11" s="103"/>
      <c r="AX11" s="103"/>
    </row>
    <row r="12" spans="1:50" ht="216.75" x14ac:dyDescent="0.2">
      <c r="A12" s="104" t="str">
        <f>'2 CONTEXTO E IDENTIFICACIÓN'!A12</f>
        <v>M1 - R4</v>
      </c>
      <c r="B12" s="105" t="str">
        <f>+'2 CONTEXTO E IDENTIFICACIÓN'!E12</f>
        <v>Posibilidad de pérdida Económica y Reputacional por ausencia de control de ingresos abiertos,  debido a insuficiencia en la identificación del responsable del servicio, falta de control de los egresos hospitalarios y ambulatorios, insuficiencia en identificación de la entidad responsable de pago, inoportunidad de actividades de la parte asistencial en el cargue materias osteosíntesis, carencia en el registro de los procedimientos quirúrgicos.</v>
      </c>
      <c r="C12" s="141">
        <f>+'3 PROBABIL E IMPACTO INHERENTE'!E12</f>
        <v>0.6</v>
      </c>
      <c r="D12" s="141">
        <f>+'3 PROBABIL E IMPACTO INHERENTE'!M12</f>
        <v>0.8</v>
      </c>
      <c r="E12" s="136" t="str">
        <f>+'4 MAPA CALOR INHERENTE'!C12</f>
        <v>Media</v>
      </c>
      <c r="F12" s="136" t="str">
        <f>+'4 MAPA CALOR INHERENTE'!D12</f>
        <v>Mayor</v>
      </c>
      <c r="G12" s="105" t="str">
        <f>+'4 MAPA CALOR INHERENTE'!E12</f>
        <v>Alto</v>
      </c>
      <c r="H12" s="135">
        <f>+'5 VALORACIÓN DEL CONTROL'!S23</f>
        <v>0.18</v>
      </c>
      <c r="I12" s="106">
        <f>+'5 VALORACIÓN DEL CONTROL'!T23</f>
        <v>0.8</v>
      </c>
      <c r="J12" s="136" t="str">
        <f t="shared" si="3"/>
        <v>Muy Baja</v>
      </c>
      <c r="K12" s="136" t="str">
        <f t="shared" si="4"/>
        <v>Mayor</v>
      </c>
      <c r="L12" s="105" t="str">
        <f t="shared" si="5"/>
        <v>Alto</v>
      </c>
      <c r="M12" s="105" t="str">
        <f t="shared" si="0"/>
        <v>Requiere Plan de Acción</v>
      </c>
      <c r="N12" s="105" t="str">
        <f t="shared" si="1"/>
        <v>Reducir_mitigar_Transferir_Evitar</v>
      </c>
      <c r="O12" s="233"/>
      <c r="P12" s="105">
        <f t="shared" si="2"/>
        <v>0</v>
      </c>
      <c r="Q12" s="338" t="s">
        <v>364</v>
      </c>
      <c r="R12" s="338" t="s">
        <v>362</v>
      </c>
      <c r="S12" s="339">
        <v>44927</v>
      </c>
      <c r="T12" s="339">
        <v>45291</v>
      </c>
      <c r="U12" s="233" t="s">
        <v>413</v>
      </c>
      <c r="V12" s="233"/>
      <c r="W12" s="233"/>
      <c r="X12" s="233"/>
      <c r="Y12" s="233"/>
      <c r="Z12" s="233" t="s">
        <v>127</v>
      </c>
      <c r="AA12" s="107"/>
      <c r="AB12" s="107"/>
      <c r="AC12" s="469"/>
      <c r="AD12" s="110">
        <v>0.4</v>
      </c>
      <c r="AE12" s="101" t="s">
        <v>37</v>
      </c>
      <c r="AF12" s="116" t="s">
        <v>66</v>
      </c>
      <c r="AG12" s="112" t="s">
        <v>5</v>
      </c>
      <c r="AH12" s="112" t="s">
        <v>5</v>
      </c>
      <c r="AI12" s="108" t="s">
        <v>65</v>
      </c>
      <c r="AJ12" s="109" t="s">
        <v>64</v>
      </c>
      <c r="AM12" s="91"/>
      <c r="AN12" s="91"/>
      <c r="AO12" s="103"/>
      <c r="AP12" s="113"/>
      <c r="AQ12" s="114"/>
      <c r="AR12" s="111"/>
      <c r="AS12" s="111"/>
      <c r="AT12" s="111"/>
      <c r="AU12" s="115"/>
      <c r="AV12" s="111"/>
      <c r="AW12" s="103"/>
      <c r="AX12" s="103"/>
    </row>
    <row r="13" spans="1:50" ht="128.25" thickBot="1" x14ac:dyDescent="0.25">
      <c r="A13" s="104" t="str">
        <f>'2 CONTEXTO E IDENTIFICACIÓN'!A13</f>
        <v>M1 - R5</v>
      </c>
      <c r="B13" s="105" t="str">
        <f>+'2 CONTEXTO E IDENTIFICACIÓN'!E13</f>
        <v>Posibilidad de pérdida Económica y Reputacional por anulación y/o modificación de facturas, debido a error en la parte asistencial por modificación de actividades diarias, devolución de medicamentos por no aplicación de estos, inasistencia a las consultas programadas por parte de usuarios, cancelación de agendas por parte de especialistas, corrección de digitación por la parte administrativa en el cargue de procedimientos.</v>
      </c>
      <c r="C13" s="141">
        <f>+'3 PROBABIL E IMPACTO INHERENTE'!E13</f>
        <v>0.8</v>
      </c>
      <c r="D13" s="141">
        <f>+'3 PROBABIL E IMPACTO INHERENTE'!M13</f>
        <v>0.8</v>
      </c>
      <c r="E13" s="136" t="str">
        <f>+'4 MAPA CALOR INHERENTE'!C13</f>
        <v>Alta</v>
      </c>
      <c r="F13" s="136" t="str">
        <f>+'4 MAPA CALOR INHERENTE'!D13</f>
        <v>Mayor</v>
      </c>
      <c r="G13" s="105" t="str">
        <f>+'4 MAPA CALOR INHERENTE'!E13</f>
        <v>Alto</v>
      </c>
      <c r="H13" s="135">
        <f>+'5 VALORACIÓN DEL CONTROL'!S27</f>
        <v>0.8</v>
      </c>
      <c r="I13" s="106">
        <f>+'5 VALORACIÓN DEL CONTROL'!T27</f>
        <v>0.60000000000000009</v>
      </c>
      <c r="J13" s="136" t="str">
        <f t="shared" si="3"/>
        <v>Alta</v>
      </c>
      <c r="K13" s="136" t="str">
        <f t="shared" si="4"/>
        <v>Moderado</v>
      </c>
      <c r="L13" s="105" t="str">
        <f t="shared" si="5"/>
        <v>Alto</v>
      </c>
      <c r="M13" s="105" t="str">
        <f t="shared" si="0"/>
        <v>Requiere Plan de Acción</v>
      </c>
      <c r="N13" s="105" t="str">
        <f t="shared" si="1"/>
        <v>Reducir_mitigar_Transferir_Evitar</v>
      </c>
      <c r="O13" s="233"/>
      <c r="P13" s="105">
        <f t="shared" si="2"/>
        <v>0</v>
      </c>
      <c r="Q13" s="338" t="s">
        <v>365</v>
      </c>
      <c r="R13" s="338" t="s">
        <v>362</v>
      </c>
      <c r="S13" s="339">
        <v>44927</v>
      </c>
      <c r="T13" s="339">
        <v>45291</v>
      </c>
      <c r="U13" s="233" t="s">
        <v>414</v>
      </c>
      <c r="V13" s="233"/>
      <c r="W13" s="233"/>
      <c r="X13" s="233"/>
      <c r="Y13" s="233"/>
      <c r="Z13" s="233" t="s">
        <v>127</v>
      </c>
      <c r="AA13" s="107"/>
      <c r="AB13" s="107"/>
      <c r="AC13" s="470"/>
      <c r="AD13" s="122">
        <v>0.2</v>
      </c>
      <c r="AE13" s="123" t="s">
        <v>35</v>
      </c>
      <c r="AF13" s="118" t="s">
        <v>66</v>
      </c>
      <c r="AG13" s="118" t="s">
        <v>66</v>
      </c>
      <c r="AH13" s="119" t="s">
        <v>5</v>
      </c>
      <c r="AI13" s="120" t="s">
        <v>65</v>
      </c>
      <c r="AJ13" s="121" t="s">
        <v>64</v>
      </c>
      <c r="AM13" s="91"/>
      <c r="AN13" s="91"/>
      <c r="AO13" s="103"/>
      <c r="AP13" s="113"/>
      <c r="AQ13" s="114"/>
      <c r="AR13" s="111"/>
      <c r="AS13" s="111"/>
      <c r="AT13" s="111"/>
      <c r="AU13" s="124"/>
      <c r="AV13" s="111"/>
      <c r="AW13" s="103"/>
      <c r="AX13" s="103"/>
    </row>
    <row r="14" spans="1:50" ht="127.5" x14ac:dyDescent="0.2">
      <c r="A14" s="104" t="str">
        <f>'2 CONTEXTO E IDENTIFICACIÓN'!A14</f>
        <v>M1 - R6</v>
      </c>
      <c r="B14" s="105" t="str">
        <f>+'2 CONTEXTO E IDENTIFICACIÓN'!E14</f>
        <v>Posibilidad de pérdida Económica y Reputacional por insuficiencia en la depuración contable permanente y sostenible para reflejar la realidad financiera, económica y social conforme a la normatividad contable vigente,  debido a  desconocimiento de la Ley 1797 de 2016, Resolución 6066 del 2016  y demás normatividad relacionada con la depuración contable permanente y sostenible, ausencia en la verificación y conciliación de saldos por parte de los responsables de la información, y también por no promover por parte del Comité Técnico de Sostenibilidad Contable la depuración permanente en todos los subprocesos de  la Institución</v>
      </c>
      <c r="C14" s="141">
        <f>+'3 PROBABIL E IMPACTO INHERENTE'!E14</f>
        <v>0.6</v>
      </c>
      <c r="D14" s="141">
        <f>+'3 PROBABIL E IMPACTO INHERENTE'!M14</f>
        <v>0.4</v>
      </c>
      <c r="E14" s="136" t="str">
        <f>+'4 MAPA CALOR INHERENTE'!C14</f>
        <v>Media</v>
      </c>
      <c r="F14" s="136" t="str">
        <f>+'4 MAPA CALOR INHERENTE'!D14</f>
        <v>Menor</v>
      </c>
      <c r="G14" s="105" t="str">
        <f>+'4 MAPA CALOR INHERENTE'!E14</f>
        <v>Moderado</v>
      </c>
      <c r="H14" s="135">
        <f>+'5 VALORACIÓN DEL CONTROL'!S31</f>
        <v>0.216</v>
      </c>
      <c r="I14" s="106">
        <f>+'5 VALORACIÓN DEL CONTROL'!T31</f>
        <v>0.4</v>
      </c>
      <c r="J14" s="136" t="str">
        <f t="shared" si="3"/>
        <v>Baja</v>
      </c>
      <c r="K14" s="136" t="str">
        <f t="shared" si="4"/>
        <v>Menor</v>
      </c>
      <c r="L14" s="105" t="str">
        <f t="shared" si="5"/>
        <v>Moderado</v>
      </c>
      <c r="M14" s="105" t="str">
        <f t="shared" si="0"/>
        <v>Requiere Plan de Acción</v>
      </c>
      <c r="N14" s="105" t="str">
        <f t="shared" si="1"/>
        <v>Reducir_mitigar_Transferir_Evitar</v>
      </c>
      <c r="O14" s="233"/>
      <c r="P14" s="105">
        <f t="shared" si="2"/>
        <v>0</v>
      </c>
      <c r="Q14" s="338" t="s">
        <v>264</v>
      </c>
      <c r="R14" s="338" t="s">
        <v>362</v>
      </c>
      <c r="S14" s="339">
        <v>44927</v>
      </c>
      <c r="T14" s="339">
        <v>45291</v>
      </c>
      <c r="U14" s="233" t="s">
        <v>415</v>
      </c>
      <c r="V14" s="233"/>
      <c r="W14" s="233"/>
      <c r="X14" s="233"/>
      <c r="Y14" s="233"/>
      <c r="Z14" s="233" t="s">
        <v>127</v>
      </c>
      <c r="AA14" s="107"/>
      <c r="AB14" s="107"/>
      <c r="AM14" s="91"/>
      <c r="AN14" s="91"/>
      <c r="AO14" s="103"/>
      <c r="AP14" s="113"/>
      <c r="AQ14" s="114"/>
      <c r="AR14" s="111"/>
      <c r="AS14" s="111"/>
      <c r="AT14" s="111"/>
      <c r="AU14" s="111"/>
      <c r="AV14" s="111"/>
      <c r="AW14" s="103"/>
      <c r="AX14" s="103"/>
    </row>
    <row r="15" spans="1:50" ht="114.75" x14ac:dyDescent="0.2">
      <c r="A15" s="104" t="str">
        <f>'2 CONTEXTO E IDENTIFICACIÓN'!A15</f>
        <v>M1 - R7</v>
      </c>
      <c r="B15" s="105" t="str">
        <f>+'2 CONTEXTO E IDENTIFICACIÓN'!E15</f>
        <v xml:space="preserve">Posibilidad de pérdida Económica por indisponibilidad en el costeo de los servicios ofertados por el HUDN, debido a indisponibilidad tecnologica que permite realizar calculo de costeos, ausencia  de apoyo en el área asistencial y tecnologia que no se haya prestado y se requiera contratar, </v>
      </c>
      <c r="C15" s="141">
        <f>+'3 PROBABIL E IMPACTO INHERENTE'!E15</f>
        <v>0.4</v>
      </c>
      <c r="D15" s="141">
        <f>+'3 PROBABIL E IMPACTO INHERENTE'!M15</f>
        <v>0.4</v>
      </c>
      <c r="E15" s="136" t="str">
        <f>+'4 MAPA CALOR INHERENTE'!C15</f>
        <v>Baja</v>
      </c>
      <c r="F15" s="136" t="str">
        <f>+'4 MAPA CALOR INHERENTE'!D15</f>
        <v>Menor</v>
      </c>
      <c r="G15" s="105" t="str">
        <f>+'4 MAPA CALOR INHERENTE'!E15</f>
        <v>Moderado</v>
      </c>
      <c r="H15" s="135">
        <f>+'5 VALORACIÓN DEL CONTROL'!S35</f>
        <v>0.14399999999999999</v>
      </c>
      <c r="I15" s="106">
        <f>+'5 VALORACIÓN DEL CONTROL'!T35</f>
        <v>0.4</v>
      </c>
      <c r="J15" s="136" t="str">
        <f t="shared" si="3"/>
        <v>Muy Baja</v>
      </c>
      <c r="K15" s="136" t="str">
        <f t="shared" si="4"/>
        <v>Menor</v>
      </c>
      <c r="L15" s="105" t="str">
        <f t="shared" si="5"/>
        <v>Bajo</v>
      </c>
      <c r="M15" s="105" t="str">
        <f t="shared" si="0"/>
        <v>No requiere Plan de Acción</v>
      </c>
      <c r="N15" s="105" t="str">
        <f t="shared" si="1"/>
        <v>Aceptar</v>
      </c>
      <c r="O15" s="233"/>
      <c r="P15" s="105" t="str">
        <f t="shared" si="2"/>
        <v>Aceptar</v>
      </c>
      <c r="Q15" s="338" t="s">
        <v>264</v>
      </c>
      <c r="R15" s="338" t="s">
        <v>362</v>
      </c>
      <c r="S15" s="339">
        <v>44927</v>
      </c>
      <c r="T15" s="339">
        <v>45291</v>
      </c>
      <c r="U15" s="233" t="s">
        <v>416</v>
      </c>
      <c r="V15" s="233"/>
      <c r="W15" s="233"/>
      <c r="X15" s="233"/>
      <c r="Y15" s="233"/>
      <c r="Z15" s="233" t="s">
        <v>127</v>
      </c>
      <c r="AA15" s="107"/>
      <c r="AB15" s="107"/>
      <c r="AF15" s="95" t="s">
        <v>68</v>
      </c>
      <c r="AG15" s="95" t="s">
        <v>105</v>
      </c>
      <c r="AH15" s="95" t="s">
        <v>158</v>
      </c>
      <c r="AJ15" s="100" t="s">
        <v>260</v>
      </c>
      <c r="AK15" s="91"/>
      <c r="AL15" s="91"/>
      <c r="AM15" s="91"/>
      <c r="AN15" s="91"/>
      <c r="AO15" s="103"/>
      <c r="AP15" s="113"/>
      <c r="AQ15" s="103"/>
      <c r="AR15" s="114"/>
      <c r="AS15" s="114"/>
      <c r="AT15" s="114"/>
      <c r="AU15" s="114"/>
      <c r="AV15" s="114"/>
      <c r="AW15" s="103"/>
      <c r="AX15" s="103"/>
    </row>
    <row r="16" spans="1:50" ht="63.75" x14ac:dyDescent="0.2">
      <c r="A16" s="104" t="str">
        <f>'2 CONTEXTO E IDENTIFICACIÓN'!A16</f>
        <v>M1 - R8</v>
      </c>
      <c r="B16" s="105" t="str">
        <f>+'2 CONTEXTO E IDENTIFICACIÓN'!E16</f>
        <v xml:space="preserve">Posibilidad de pérdida Reputacional por debilidad en la información de los costos generada por los diferentes procesos,  debido a inconsistencia en la información que hace interfaz por registro errado y /o parametros inadecuados desde otros modulos y deficiencia en capacitación a usuarios del sistema. </v>
      </c>
      <c r="C16" s="141">
        <f>+'3 PROBABIL E IMPACTO INHERENTE'!E16</f>
        <v>0.4</v>
      </c>
      <c r="D16" s="141">
        <f>+'3 PROBABIL E IMPACTO INHERENTE'!M16</f>
        <v>0.4</v>
      </c>
      <c r="E16" s="136" t="str">
        <f>+'4 MAPA CALOR INHERENTE'!C16</f>
        <v>Baja</v>
      </c>
      <c r="F16" s="136" t="str">
        <f>+'4 MAPA CALOR INHERENTE'!D16</f>
        <v>Menor</v>
      </c>
      <c r="G16" s="105" t="str">
        <f>+'4 MAPA CALOR INHERENTE'!E16</f>
        <v>Moderado</v>
      </c>
      <c r="H16" s="135">
        <f>+'5 VALORACIÓN DEL CONTROL'!S39</f>
        <v>0.28000000000000003</v>
      </c>
      <c r="I16" s="106">
        <f>+'5 VALORACIÓN DEL CONTROL'!T39</f>
        <v>0.4</v>
      </c>
      <c r="J16" s="136" t="str">
        <f t="shared" si="3"/>
        <v>Baja</v>
      </c>
      <c r="K16" s="136" t="str">
        <f t="shared" si="4"/>
        <v>Menor</v>
      </c>
      <c r="L16" s="105" t="str">
        <f t="shared" si="5"/>
        <v>Moderado</v>
      </c>
      <c r="M16" s="105" t="str">
        <f t="shared" si="0"/>
        <v>Requiere Plan de Acción</v>
      </c>
      <c r="N16" s="105" t="str">
        <f t="shared" si="1"/>
        <v>Reducir_mitigar_Transferir_Evitar</v>
      </c>
      <c r="O16" s="233"/>
      <c r="P16" s="105">
        <f t="shared" si="2"/>
        <v>0</v>
      </c>
      <c r="Q16" s="338" t="s">
        <v>264</v>
      </c>
      <c r="R16" s="338" t="s">
        <v>362</v>
      </c>
      <c r="S16" s="339">
        <v>44927</v>
      </c>
      <c r="T16" s="339">
        <v>45291</v>
      </c>
      <c r="U16" s="233" t="s">
        <v>417</v>
      </c>
      <c r="V16" s="233"/>
      <c r="W16" s="233"/>
      <c r="X16" s="233"/>
      <c r="Y16" s="233"/>
      <c r="Z16" s="233" t="s">
        <v>127</v>
      </c>
      <c r="AA16" s="107"/>
      <c r="AB16" s="107"/>
      <c r="AF16" s="125" t="s">
        <v>64</v>
      </c>
      <c r="AG16" s="100" t="s">
        <v>260</v>
      </c>
      <c r="AH16" s="100" t="s">
        <v>159</v>
      </c>
      <c r="AI16" s="91"/>
      <c r="AJ16" s="337" t="s">
        <v>258</v>
      </c>
      <c r="AM16" s="91"/>
      <c r="AN16" s="91"/>
      <c r="AO16" s="103"/>
      <c r="AP16" s="103"/>
      <c r="AQ16" s="103"/>
      <c r="AR16" s="111"/>
      <c r="AS16" s="111"/>
      <c r="AT16" s="111"/>
      <c r="AU16" s="111"/>
      <c r="AV16" s="111"/>
      <c r="AW16" s="103"/>
      <c r="AX16" s="103"/>
    </row>
    <row r="17" spans="1:50" ht="76.5" x14ac:dyDescent="0.2">
      <c r="A17" s="104" t="str">
        <f>'2 CONTEXTO E IDENTIFICACIÓN'!A17</f>
        <v>M1 - R9</v>
      </c>
      <c r="B17" s="105" t="str">
        <f>+'2 CONTEXTO E IDENTIFICACIÓN'!E17</f>
        <v xml:space="preserve">Posibilidad de pérdida Económica y Reputacional por bajo nivel de liquidez,  debido a la demora en pagos de EPS, bajo recaudo de cartera y alto índice de cuentas por pagar </v>
      </c>
      <c r="C17" s="141">
        <f>+'3 PROBABIL E IMPACTO INHERENTE'!E17</f>
        <v>0.4</v>
      </c>
      <c r="D17" s="141">
        <f>+'3 PROBABIL E IMPACTO INHERENTE'!M17</f>
        <v>0.4</v>
      </c>
      <c r="E17" s="136" t="str">
        <f>+'4 MAPA CALOR INHERENTE'!C17</f>
        <v>Baja</v>
      </c>
      <c r="F17" s="136" t="str">
        <f>+'4 MAPA CALOR INHERENTE'!D17</f>
        <v>Menor</v>
      </c>
      <c r="G17" s="105" t="str">
        <f>+'4 MAPA CALOR INHERENTE'!E17</f>
        <v>Moderado</v>
      </c>
      <c r="H17" s="135">
        <f>+'5 VALORACIÓN DEL CONTROL'!S43</f>
        <v>0.24</v>
      </c>
      <c r="I17" s="106">
        <f>+'5 VALORACIÓN DEL CONTROL'!T43</f>
        <v>0.4</v>
      </c>
      <c r="J17" s="136" t="str">
        <f t="shared" si="3"/>
        <v>Baja</v>
      </c>
      <c r="K17" s="136" t="str">
        <f t="shared" si="4"/>
        <v>Menor</v>
      </c>
      <c r="L17" s="105" t="str">
        <f t="shared" si="5"/>
        <v>Moderado</v>
      </c>
      <c r="M17" s="105" t="str">
        <f t="shared" si="0"/>
        <v>Requiere Plan de Acción</v>
      </c>
      <c r="N17" s="105" t="str">
        <f t="shared" si="1"/>
        <v>Reducir_mitigar_Transferir_Evitar</v>
      </c>
      <c r="O17" s="233"/>
      <c r="P17" s="105">
        <f t="shared" si="2"/>
        <v>0</v>
      </c>
      <c r="Q17" s="338" t="s">
        <v>264</v>
      </c>
      <c r="R17" s="338" t="s">
        <v>362</v>
      </c>
      <c r="S17" s="339">
        <v>44927</v>
      </c>
      <c r="T17" s="339">
        <v>45291</v>
      </c>
      <c r="U17" s="233" t="s">
        <v>418</v>
      </c>
      <c r="V17" s="233"/>
      <c r="W17" s="233"/>
      <c r="X17" s="233"/>
      <c r="Y17" s="233"/>
      <c r="Z17" s="233" t="s">
        <v>127</v>
      </c>
      <c r="AA17" s="107"/>
      <c r="AB17" s="107"/>
      <c r="AF17" s="108" t="s">
        <v>65</v>
      </c>
      <c r="AG17" s="100" t="s">
        <v>260</v>
      </c>
      <c r="AH17" s="100" t="s">
        <v>159</v>
      </c>
      <c r="AI17" s="91"/>
      <c r="AJ17" s="337" t="s">
        <v>259</v>
      </c>
      <c r="AK17" s="91"/>
      <c r="AL17" s="91"/>
      <c r="AM17" s="91"/>
      <c r="AN17" s="91"/>
      <c r="AO17" s="103"/>
      <c r="AP17" s="103"/>
      <c r="AQ17" s="103"/>
      <c r="AR17" s="111"/>
      <c r="AS17" s="111"/>
      <c r="AT17" s="111"/>
      <c r="AU17" s="111"/>
      <c r="AV17" s="111"/>
      <c r="AW17" s="103"/>
      <c r="AX17" s="103"/>
    </row>
    <row r="18" spans="1:50" ht="38.25" x14ac:dyDescent="0.2">
      <c r="A18" s="104" t="str">
        <f>'2 CONTEXTO E IDENTIFICACIÓN'!A18</f>
        <v>M1 - R10</v>
      </c>
      <c r="B18" s="105" t="str">
        <f>+'2 CONTEXTO E IDENTIFICACIÓN'!E18</f>
        <v>Posibilidad de pérdida Económica y Reputacional por inconsistencias en arqueo, debido a errores humanos, fallas en el sistema y jineteo.</v>
      </c>
      <c r="C18" s="141">
        <f>+'3 PROBABIL E IMPACTO INHERENTE'!E18</f>
        <v>0.6</v>
      </c>
      <c r="D18" s="141">
        <f>+'3 PROBABIL E IMPACTO INHERENTE'!M18</f>
        <v>0.4</v>
      </c>
      <c r="E18" s="136" t="str">
        <f>+'4 MAPA CALOR INHERENTE'!C18</f>
        <v>Media</v>
      </c>
      <c r="F18" s="136" t="str">
        <f>+'4 MAPA CALOR INHERENTE'!D18</f>
        <v>Menor</v>
      </c>
      <c r="G18" s="105" t="str">
        <f>+'4 MAPA CALOR INHERENTE'!E18</f>
        <v>Moderado</v>
      </c>
      <c r="H18" s="135">
        <f>+'5 VALORACIÓN DEL CONTROL'!S47</f>
        <v>0.36</v>
      </c>
      <c r="I18" s="106">
        <f>+'5 VALORACIÓN DEL CONTROL'!T47</f>
        <v>0.4</v>
      </c>
      <c r="J18" s="136" t="str">
        <f t="shared" si="3"/>
        <v>Baja</v>
      </c>
      <c r="K18" s="136" t="str">
        <f t="shared" si="4"/>
        <v>Menor</v>
      </c>
      <c r="L18" s="105" t="str">
        <f t="shared" si="5"/>
        <v>Moderado</v>
      </c>
      <c r="M18" s="105" t="str">
        <f t="shared" si="0"/>
        <v>Requiere Plan de Acción</v>
      </c>
      <c r="N18" s="105" t="str">
        <f t="shared" si="1"/>
        <v>Reducir_mitigar_Transferir_Evitar</v>
      </c>
      <c r="O18" s="233"/>
      <c r="P18" s="105">
        <f t="shared" si="2"/>
        <v>0</v>
      </c>
      <c r="Q18" s="338" t="s">
        <v>264</v>
      </c>
      <c r="R18" s="338" t="s">
        <v>362</v>
      </c>
      <c r="S18" s="339">
        <v>44927</v>
      </c>
      <c r="T18" s="339">
        <v>45291</v>
      </c>
      <c r="U18" s="233" t="s">
        <v>419</v>
      </c>
      <c r="V18" s="233"/>
      <c r="W18" s="233"/>
      <c r="X18" s="233"/>
      <c r="Y18" s="233"/>
      <c r="Z18" s="233" t="s">
        <v>127</v>
      </c>
      <c r="AA18" s="107"/>
      <c r="AB18" s="107"/>
      <c r="AE18" s="126"/>
      <c r="AF18" s="112" t="s">
        <v>5</v>
      </c>
      <c r="AG18" s="100" t="s">
        <v>260</v>
      </c>
      <c r="AH18" s="100" t="s">
        <v>159</v>
      </c>
      <c r="AI18" s="126"/>
      <c r="AJ18" s="337" t="s">
        <v>110</v>
      </c>
      <c r="AK18" s="126"/>
      <c r="AL18" s="126"/>
      <c r="AM18" s="126"/>
      <c r="AN18" s="126"/>
      <c r="AO18" s="103"/>
      <c r="AP18" s="103"/>
      <c r="AQ18" s="127"/>
      <c r="AR18" s="127"/>
      <c r="AS18" s="127"/>
      <c r="AT18" s="127"/>
      <c r="AU18" s="127"/>
      <c r="AV18" s="127"/>
      <c r="AW18" s="103"/>
      <c r="AX18" s="103"/>
    </row>
    <row r="19" spans="1:50" ht="51" x14ac:dyDescent="0.2">
      <c r="A19" s="104" t="str">
        <f>'2 CONTEXTO E IDENTIFICACIÓN'!A19</f>
        <v>M2 - R1</v>
      </c>
      <c r="B19" s="105" t="str">
        <f>+'2 CONTEXTO E IDENTIFICACIÓN'!E19</f>
        <v>Posibilidad de pérdida Económica y Reputacional por introducción de recursos de narcotráfico y terrorismo en la organización,  debido a fallas en el proceso SARLAFT.</v>
      </c>
      <c r="C19" s="141">
        <f>+'3 PROBABIL E IMPACTO INHERENTE'!E19</f>
        <v>0.6</v>
      </c>
      <c r="D19" s="141">
        <f>+'3 PROBABIL E IMPACTO INHERENTE'!M19</f>
        <v>0.6</v>
      </c>
      <c r="E19" s="136" t="str">
        <f>+'4 MAPA CALOR INHERENTE'!C19</f>
        <v>Media</v>
      </c>
      <c r="F19" s="136" t="str">
        <f>+'4 MAPA CALOR INHERENTE'!D19</f>
        <v>Moderado</v>
      </c>
      <c r="G19" s="105" t="str">
        <f>+'4 MAPA CALOR INHERENTE'!E19</f>
        <v>Moderado</v>
      </c>
      <c r="H19" s="135">
        <f>+'5 VALORACIÓN DEL CONTROL'!S51</f>
        <v>0.36</v>
      </c>
      <c r="I19" s="106">
        <f>+'5 VALORACIÓN DEL CONTROL'!T51</f>
        <v>0.6</v>
      </c>
      <c r="J19" s="136" t="str">
        <f t="shared" si="3"/>
        <v>Baja</v>
      </c>
      <c r="K19" s="136" t="str">
        <f t="shared" si="4"/>
        <v>Moderado</v>
      </c>
      <c r="L19" s="105" t="str">
        <f t="shared" si="5"/>
        <v>Moderado</v>
      </c>
      <c r="M19" s="105" t="str">
        <f t="shared" si="0"/>
        <v>Requiere Plan de Acción</v>
      </c>
      <c r="N19" s="105" t="str">
        <f t="shared" si="1"/>
        <v>Reducir_mitigar_Transferir_Evitar</v>
      </c>
      <c r="O19" s="233"/>
      <c r="P19" s="105">
        <f t="shared" si="2"/>
        <v>0</v>
      </c>
      <c r="Q19" s="338" t="s">
        <v>264</v>
      </c>
      <c r="R19" s="338" t="s">
        <v>362</v>
      </c>
      <c r="S19" s="339">
        <v>44927</v>
      </c>
      <c r="T19" s="339">
        <v>45291</v>
      </c>
      <c r="U19" s="233" t="s">
        <v>420</v>
      </c>
      <c r="V19" s="233"/>
      <c r="W19" s="233"/>
      <c r="X19" s="233"/>
      <c r="Y19" s="233"/>
      <c r="Z19" s="233" t="s">
        <v>127</v>
      </c>
      <c r="AA19" s="107"/>
      <c r="AB19" s="107"/>
      <c r="AE19" s="126"/>
      <c r="AF19" s="116" t="s">
        <v>66</v>
      </c>
      <c r="AG19" s="100" t="s">
        <v>109</v>
      </c>
      <c r="AH19" s="100" t="s">
        <v>160</v>
      </c>
      <c r="AM19" s="126"/>
      <c r="AN19" s="126"/>
      <c r="AO19" s="103"/>
      <c r="AP19" s="103"/>
      <c r="AQ19" s="103"/>
      <c r="AR19" s="111"/>
      <c r="AS19" s="111"/>
      <c r="AT19" s="111"/>
      <c r="AU19" s="111"/>
      <c r="AV19" s="111"/>
      <c r="AW19" s="103"/>
      <c r="AX19" s="103"/>
    </row>
    <row r="20" spans="1:50" ht="114.75" x14ac:dyDescent="0.2">
      <c r="A20" s="104" t="str">
        <f>'2 CONTEXTO E IDENTIFICACIÓN'!A20</f>
        <v>M2 - R2</v>
      </c>
      <c r="B20" s="105" t="str">
        <f>+'2 CONTEXTO E IDENTIFICACIÓN'!E20</f>
        <v>Posibilidad de pérdida Económica por insuficiencia en la depuración contable permanente y sostenible para reflejar la realidad financiera, económica y social conforme a la normatividad contable vigente,  debido a carencia en la verificación y conciliación de saldos por parte de los responsables de la información, Desconocimiento de la Ley 1797 de 2016 ,Resolución 6066 del 2016  y demás normatividad relacionada con la depuración contable permanente y sostenible, No promover por parte del Comité Técnico de Sostenibilidad Contable la depuración permanente en todos los subprocesos de la Institución.</v>
      </c>
      <c r="C20" s="141">
        <f>+'3 PROBABIL E IMPACTO INHERENTE'!E20</f>
        <v>0.6</v>
      </c>
      <c r="D20" s="141">
        <f>+'3 PROBABIL E IMPACTO INHERENTE'!M20</f>
        <v>0.4</v>
      </c>
      <c r="E20" s="136" t="str">
        <f>+'4 MAPA CALOR INHERENTE'!C20</f>
        <v>Media</v>
      </c>
      <c r="F20" s="136" t="str">
        <f>+'4 MAPA CALOR INHERENTE'!D20</f>
        <v>Menor</v>
      </c>
      <c r="G20" s="105" t="str">
        <f>+'4 MAPA CALOR INHERENTE'!E20</f>
        <v>Moderado</v>
      </c>
      <c r="H20" s="135">
        <f>+'5 VALORACIÓN DEL CONTROL'!S55</f>
        <v>0.42</v>
      </c>
      <c r="I20" s="106">
        <f>+'5 VALORACIÓN DEL CONTROL'!T55</f>
        <v>0.30000000000000004</v>
      </c>
      <c r="J20" s="136" t="str">
        <f t="shared" si="3"/>
        <v>Media</v>
      </c>
      <c r="K20" s="136" t="str">
        <f t="shared" si="4"/>
        <v>Menor</v>
      </c>
      <c r="L20" s="105" t="str">
        <f t="shared" si="5"/>
        <v>Moderado</v>
      </c>
      <c r="M20" s="105" t="str">
        <f t="shared" si="0"/>
        <v>Requiere Plan de Acción</v>
      </c>
      <c r="N20" s="105" t="str">
        <f t="shared" si="1"/>
        <v>Reducir_mitigar_Transferir_Evitar</v>
      </c>
      <c r="O20" s="233"/>
      <c r="P20" s="105">
        <f t="shared" si="2"/>
        <v>0</v>
      </c>
      <c r="Q20" s="338" t="s">
        <v>264</v>
      </c>
      <c r="R20" s="338" t="s">
        <v>362</v>
      </c>
      <c r="S20" s="339">
        <v>44927</v>
      </c>
      <c r="T20" s="339">
        <v>45291</v>
      </c>
      <c r="U20" s="233" t="s">
        <v>421</v>
      </c>
      <c r="V20" s="233"/>
      <c r="W20" s="233"/>
      <c r="X20" s="233"/>
      <c r="Y20" s="233"/>
      <c r="Z20" s="233" t="s">
        <v>127</v>
      </c>
      <c r="AA20" s="107"/>
      <c r="AB20" s="107"/>
      <c r="AC20" s="128"/>
      <c r="AD20" s="128"/>
      <c r="AE20" s="126"/>
      <c r="AF20" s="209"/>
      <c r="AM20" s="126"/>
      <c r="AN20" s="126"/>
      <c r="AO20" s="103"/>
      <c r="AP20" s="103"/>
      <c r="AQ20" s="103"/>
      <c r="AR20" s="111"/>
      <c r="AS20" s="111"/>
      <c r="AT20" s="111"/>
      <c r="AU20" s="111"/>
      <c r="AV20" s="111"/>
      <c r="AW20" s="103"/>
      <c r="AX20" s="103"/>
    </row>
    <row r="21" spans="1:50" ht="114.75" x14ac:dyDescent="0.2">
      <c r="A21" s="104" t="str">
        <f>'2 CONTEXTO E IDENTIFICACIÓN'!A21</f>
        <v>M2 - R3</v>
      </c>
      <c r="B21" s="340" t="str">
        <f>+'2 CONTEXTO E IDENTIFICACIÓN'!E21</f>
        <v>Posibilidad de pérdida Económica por inoportunidad en la información suministrada por parte de las áreas respectivas,  debido a Desconocimiento de los procesos y del sistema DGH, Ausencia de planeación en procesos administrativos que retardan la entrega y registro de  información oportunamente, Omisión en los procesos de registro y trámite de la información por parte de los responsables.</v>
      </c>
      <c r="C21" s="141">
        <f>+'3 PROBABIL E IMPACTO INHERENTE'!E21</f>
        <v>0.6</v>
      </c>
      <c r="D21" s="141">
        <f>+'3 PROBABIL E IMPACTO INHERENTE'!M21</f>
        <v>0.2</v>
      </c>
      <c r="E21" s="136" t="str">
        <f>+'4 MAPA CALOR INHERENTE'!C21</f>
        <v>Media</v>
      </c>
      <c r="F21" s="136" t="str">
        <f>+'4 MAPA CALOR INHERENTE'!D21</f>
        <v>Leve</v>
      </c>
      <c r="G21" s="105" t="str">
        <f>+'4 MAPA CALOR INHERENTE'!E21</f>
        <v>Moderado</v>
      </c>
      <c r="H21" s="135">
        <f>+'5 VALORACIÓN DEL CONTROL'!S59</f>
        <v>0.36</v>
      </c>
      <c r="I21" s="106">
        <f>+'5 VALORACIÓN DEL CONTROL'!T59</f>
        <v>0.2</v>
      </c>
      <c r="J21" s="136" t="str">
        <f t="shared" si="3"/>
        <v>Baja</v>
      </c>
      <c r="K21" s="136" t="str">
        <f t="shared" si="4"/>
        <v>Leve</v>
      </c>
      <c r="L21" s="105" t="str">
        <f t="shared" si="5"/>
        <v>Bajo</v>
      </c>
      <c r="M21" s="105" t="str">
        <f t="shared" si="0"/>
        <v>No requiere Plan de Acción</v>
      </c>
      <c r="N21" s="105" t="str">
        <f t="shared" si="1"/>
        <v>Aceptar</v>
      </c>
      <c r="O21" s="233"/>
      <c r="P21" s="105" t="str">
        <f t="shared" si="2"/>
        <v>Aceptar</v>
      </c>
      <c r="Q21" s="338" t="s">
        <v>264</v>
      </c>
      <c r="R21" s="338" t="s">
        <v>362</v>
      </c>
      <c r="S21" s="339">
        <v>44927</v>
      </c>
      <c r="T21" s="339">
        <v>45291</v>
      </c>
      <c r="U21" s="233" t="s">
        <v>422</v>
      </c>
      <c r="V21" s="233"/>
      <c r="W21" s="233"/>
      <c r="X21" s="233"/>
      <c r="Y21" s="233"/>
      <c r="Z21" s="233" t="s">
        <v>127</v>
      </c>
      <c r="AA21" s="107"/>
      <c r="AB21" s="107"/>
      <c r="AC21" s="128"/>
      <c r="AD21" s="128"/>
      <c r="AE21" s="129"/>
      <c r="AM21" s="126"/>
      <c r="AN21" s="126"/>
      <c r="AO21" s="103"/>
      <c r="AP21" s="124"/>
      <c r="AQ21" s="124"/>
      <c r="AR21" s="124"/>
      <c r="AS21" s="124"/>
      <c r="AT21" s="124"/>
      <c r="AU21" s="124"/>
      <c r="AV21" s="111"/>
      <c r="AW21" s="103"/>
      <c r="AX21" s="103"/>
    </row>
    <row r="22" spans="1:50" ht="114.75" x14ac:dyDescent="0.2">
      <c r="A22" s="104" t="str">
        <f>'2 CONTEXTO E IDENTIFICACIÓN'!A22</f>
        <v>M2 - R4</v>
      </c>
      <c r="B22" s="105" t="str">
        <f>+'2 CONTEXTO E IDENTIFICACIÓN'!E22</f>
        <v>Posibilidad de pérdida Económica por inconsistencias generadas por el sistema de información dinámica gerencial en el registro de información financiera, debido a Diferencias en la información entre los diferentes módulos, Errores en la parametrizacion del sistema DGH, Insuficiente acompañamiento y asistencia de parte del proveedor del Software, Carencia de capacitación específica a los usuarios  y capacitación integral del sistema DGH al subproceso de contabilidad quien consolida  la información, Concentración del conocimiento del sistema en una sola persona.</v>
      </c>
      <c r="C22" s="141">
        <f>+'3 PROBABIL E IMPACTO INHERENTE'!E22</f>
        <v>0.6</v>
      </c>
      <c r="D22" s="141">
        <f>+'3 PROBABIL E IMPACTO INHERENTE'!M22</f>
        <v>0.6</v>
      </c>
      <c r="E22" s="136" t="str">
        <f>+'4 MAPA CALOR INHERENTE'!C22</f>
        <v>Media</v>
      </c>
      <c r="F22" s="136" t="str">
        <f>+'4 MAPA CALOR INHERENTE'!D22</f>
        <v>Moderado</v>
      </c>
      <c r="G22" s="105" t="str">
        <f>+'4 MAPA CALOR INHERENTE'!E22</f>
        <v>Moderado</v>
      </c>
      <c r="H22" s="135">
        <f>+'5 VALORACIÓN DEL CONTROL'!S63</f>
        <v>0.6</v>
      </c>
      <c r="I22" s="106">
        <f>+'5 VALORACIÓN DEL CONTROL'!T63</f>
        <v>0.44999999999999996</v>
      </c>
      <c r="J22" s="136" t="str">
        <f t="shared" si="3"/>
        <v>Media</v>
      </c>
      <c r="K22" s="136" t="str">
        <f t="shared" si="4"/>
        <v>Moderado</v>
      </c>
      <c r="L22" s="105" t="str">
        <f t="shared" si="5"/>
        <v>Moderado</v>
      </c>
      <c r="M22" s="105" t="str">
        <f t="shared" si="0"/>
        <v>Requiere Plan de Acción</v>
      </c>
      <c r="N22" s="105" t="str">
        <f t="shared" si="1"/>
        <v>Reducir_mitigar_Transferir_Evitar</v>
      </c>
      <c r="O22" s="233"/>
      <c r="P22" s="105">
        <f t="shared" si="2"/>
        <v>0</v>
      </c>
      <c r="Q22" s="338" t="s">
        <v>264</v>
      </c>
      <c r="R22" s="338" t="s">
        <v>362</v>
      </c>
      <c r="S22" s="339">
        <v>44927</v>
      </c>
      <c r="T22" s="339">
        <v>45291</v>
      </c>
      <c r="U22" s="233" t="s">
        <v>423</v>
      </c>
      <c r="V22" s="233"/>
      <c r="W22" s="233"/>
      <c r="X22" s="233"/>
      <c r="Y22" s="233"/>
      <c r="Z22" s="233" t="s">
        <v>127</v>
      </c>
      <c r="AA22" s="107"/>
      <c r="AB22" s="107"/>
      <c r="AC22" s="128"/>
      <c r="AD22" s="128"/>
      <c r="AO22" s="103"/>
      <c r="AP22" s="130"/>
      <c r="AQ22" s="130"/>
      <c r="AR22" s="130"/>
      <c r="AS22" s="130"/>
      <c r="AT22" s="130"/>
      <c r="AU22" s="130"/>
      <c r="AV22" s="111"/>
      <c r="AW22" s="103"/>
      <c r="AX22" s="103"/>
    </row>
    <row r="23" spans="1:50" ht="63.75" x14ac:dyDescent="0.2">
      <c r="A23" s="104" t="str">
        <f>'2 CONTEXTO E IDENTIFICACIÓN'!A23</f>
        <v>M2 - R5</v>
      </c>
      <c r="B23" s="105" t="str">
        <f>+'2 CONTEXTO E IDENTIFICACIÓN'!E23</f>
        <v>Posibilidad de pérdida Económica y Reputacional por incumplimiento a los cambios normativos, debido a costos de actualización elevados, poco accesibles a los funcionarios y dificultad en la asistencia a capacitaciones externas debido a los horarios y compromisos laborales.</v>
      </c>
      <c r="C23" s="141">
        <f>+'3 PROBABIL E IMPACTO INHERENTE'!E23</f>
        <v>0.4</v>
      </c>
      <c r="D23" s="141">
        <f>+'3 PROBABIL E IMPACTO INHERENTE'!M23</f>
        <v>0.6</v>
      </c>
      <c r="E23" s="136" t="str">
        <f>+'4 MAPA CALOR INHERENTE'!C23</f>
        <v>Baja</v>
      </c>
      <c r="F23" s="136" t="str">
        <f>+'4 MAPA CALOR INHERENTE'!D23</f>
        <v>Moderado</v>
      </c>
      <c r="G23" s="105" t="str">
        <f>+'4 MAPA CALOR INHERENTE'!E23</f>
        <v>Moderado</v>
      </c>
      <c r="H23" s="135">
        <f>+'5 VALORACIÓN DEL CONTROL'!S67</f>
        <v>0.24</v>
      </c>
      <c r="I23" s="106">
        <f>+'5 VALORACIÓN DEL CONTROL'!T67</f>
        <v>0.6</v>
      </c>
      <c r="J23" s="136" t="str">
        <f t="shared" si="3"/>
        <v>Baja</v>
      </c>
      <c r="K23" s="136" t="str">
        <f t="shared" si="4"/>
        <v>Moderado</v>
      </c>
      <c r="L23" s="105" t="str">
        <f t="shared" si="5"/>
        <v>Moderado</v>
      </c>
      <c r="M23" s="105" t="str">
        <f t="shared" si="0"/>
        <v>Requiere Plan de Acción</v>
      </c>
      <c r="N23" s="105" t="str">
        <f t="shared" si="1"/>
        <v>Reducir_mitigar_Transferir_Evitar</v>
      </c>
      <c r="O23" s="233"/>
      <c r="P23" s="105">
        <f t="shared" si="2"/>
        <v>0</v>
      </c>
      <c r="Q23" s="338" t="s">
        <v>264</v>
      </c>
      <c r="R23" s="338" t="s">
        <v>362</v>
      </c>
      <c r="S23" s="339">
        <v>44927</v>
      </c>
      <c r="T23" s="339">
        <v>45291</v>
      </c>
      <c r="U23" s="233" t="s">
        <v>424</v>
      </c>
      <c r="V23" s="233"/>
      <c r="W23" s="233"/>
      <c r="X23" s="233"/>
      <c r="Y23" s="233"/>
      <c r="Z23" s="233" t="s">
        <v>127</v>
      </c>
      <c r="AA23" s="107"/>
      <c r="AB23" s="107"/>
      <c r="AC23" s="128"/>
      <c r="AD23" s="128"/>
      <c r="AO23" s="103"/>
      <c r="AP23" s="124"/>
      <c r="AQ23" s="124"/>
      <c r="AR23" s="124"/>
      <c r="AS23" s="124"/>
      <c r="AT23" s="124"/>
      <c r="AU23" s="124"/>
      <c r="AV23" s="111"/>
      <c r="AW23" s="103"/>
      <c r="AX23" s="103"/>
    </row>
    <row r="24" spans="1:50" ht="89.25" x14ac:dyDescent="0.2">
      <c r="A24" s="104" t="str">
        <f>'2 CONTEXTO E IDENTIFICACIÓN'!A24</f>
        <v>M2 - R6</v>
      </c>
      <c r="B24" s="105" t="str">
        <f>+'2 CONTEXTO E IDENTIFICACIÓN'!E24</f>
        <v>Posibilidad de pérdida Económica por presentación incorrecta y/o inoportuna de las declaraciones tributarias y su respectivo pago,   debido a retraso en la elaboración de las declaraciones, retraso en la revisión y firma de Revisoría Fiscal, fallas en el sistema de información de la DIAN o Alcaldía Municipal, incumplimiento en la fecha de pago de acuerdo al calendario tributario por parte de tesorería.</v>
      </c>
      <c r="C24" s="141">
        <f>+'3 PROBABIL E IMPACTO INHERENTE'!E24</f>
        <v>0.4</v>
      </c>
      <c r="D24" s="141">
        <f>+'3 PROBABIL E IMPACTO INHERENTE'!M24</f>
        <v>0.6</v>
      </c>
      <c r="E24" s="136" t="str">
        <f>+'4 MAPA CALOR INHERENTE'!C24</f>
        <v>Baja</v>
      </c>
      <c r="F24" s="136" t="str">
        <f>+'4 MAPA CALOR INHERENTE'!D24</f>
        <v>Moderado</v>
      </c>
      <c r="G24" s="105" t="str">
        <f>+'4 MAPA CALOR INHERENTE'!E24</f>
        <v>Moderado</v>
      </c>
      <c r="H24" s="135">
        <f>+'5 VALORACIÓN DEL CONTROL'!S71</f>
        <v>0.24</v>
      </c>
      <c r="I24" s="106">
        <f>+'5 VALORACIÓN DEL CONTROL'!T71</f>
        <v>0.6</v>
      </c>
      <c r="J24" s="136" t="str">
        <f t="shared" si="3"/>
        <v>Baja</v>
      </c>
      <c r="K24" s="136" t="str">
        <f t="shared" si="4"/>
        <v>Moderado</v>
      </c>
      <c r="L24" s="105" t="str">
        <f t="shared" si="5"/>
        <v>Moderado</v>
      </c>
      <c r="M24" s="105" t="str">
        <f t="shared" si="0"/>
        <v>Requiere Plan de Acción</v>
      </c>
      <c r="N24" s="105" t="str">
        <f t="shared" si="1"/>
        <v>Reducir_mitigar_Transferir_Evitar</v>
      </c>
      <c r="O24" s="233"/>
      <c r="P24" s="105">
        <f t="shared" si="2"/>
        <v>0</v>
      </c>
      <c r="Q24" s="338" t="s">
        <v>264</v>
      </c>
      <c r="R24" s="338" t="s">
        <v>362</v>
      </c>
      <c r="S24" s="339">
        <v>44927</v>
      </c>
      <c r="T24" s="339">
        <v>45291</v>
      </c>
      <c r="U24" s="233" t="s">
        <v>425</v>
      </c>
      <c r="V24" s="233"/>
      <c r="W24" s="233"/>
      <c r="X24" s="233"/>
      <c r="Y24" s="233"/>
      <c r="Z24" s="233" t="s">
        <v>127</v>
      </c>
      <c r="AA24" s="107"/>
      <c r="AB24" s="107"/>
      <c r="AO24" s="103"/>
      <c r="AP24" s="124"/>
      <c r="AQ24" s="124"/>
      <c r="AR24" s="124"/>
      <c r="AS24" s="124"/>
      <c r="AT24" s="124"/>
      <c r="AU24" s="124"/>
      <c r="AV24" s="111"/>
      <c r="AW24" s="103"/>
      <c r="AX24" s="103"/>
    </row>
    <row r="25" spans="1:50" ht="76.5" x14ac:dyDescent="0.25">
      <c r="A25" s="104" t="str">
        <f>'2 CONTEXTO E IDENTIFICACIÓN'!A25</f>
        <v>M2 - R7</v>
      </c>
      <c r="B25" s="105" t="str">
        <f>+'2 CONTEXTO E IDENTIFICACIÓN'!E25</f>
        <v>Posibilidad de pérdida Económica y Reputacional por inoportunidad en la presentación de informes a los entes de control,  debido a retraso en la elaboración de los informes, fallas en los aplicativos para reportar la información, falta de conciliación de información a reportar, error en la consolidación de información por parte de responsable.</v>
      </c>
      <c r="C25" s="141">
        <f>+'3 PROBABIL E IMPACTO INHERENTE'!E25</f>
        <v>0.4</v>
      </c>
      <c r="D25" s="141">
        <f>+'3 PROBABIL E IMPACTO INHERENTE'!M25</f>
        <v>0.6</v>
      </c>
      <c r="E25" s="136" t="str">
        <f>+'4 MAPA CALOR INHERENTE'!C25</f>
        <v>Baja</v>
      </c>
      <c r="F25" s="136" t="str">
        <f>+'4 MAPA CALOR INHERENTE'!D25</f>
        <v>Moderado</v>
      </c>
      <c r="G25" s="105" t="str">
        <f>+'4 MAPA CALOR INHERENTE'!E25</f>
        <v>Moderado</v>
      </c>
      <c r="H25" s="135">
        <f>+'5 VALORACIÓN DEL CONTROL'!S75</f>
        <v>0.14399999999999999</v>
      </c>
      <c r="I25" s="106">
        <f>+'5 VALORACIÓN DEL CONTROL'!T75</f>
        <v>0.6</v>
      </c>
      <c r="J25" s="136" t="str">
        <f t="shared" si="3"/>
        <v>Muy Baja</v>
      </c>
      <c r="K25" s="136" t="str">
        <f t="shared" si="4"/>
        <v>Moderado</v>
      </c>
      <c r="L25" s="105" t="str">
        <f t="shared" si="5"/>
        <v>Moderado</v>
      </c>
      <c r="M25" s="105" t="str">
        <f t="shared" si="0"/>
        <v>Requiere Plan de Acción</v>
      </c>
      <c r="N25" s="105" t="str">
        <f t="shared" si="1"/>
        <v>Reducir_mitigar_Transferir_Evitar</v>
      </c>
      <c r="O25" s="233"/>
      <c r="P25" s="105">
        <f t="shared" si="2"/>
        <v>0</v>
      </c>
      <c r="Q25" s="338" t="s">
        <v>264</v>
      </c>
      <c r="R25" s="338" t="s">
        <v>362</v>
      </c>
      <c r="S25" s="339">
        <v>44927</v>
      </c>
      <c r="T25" s="339">
        <v>45291</v>
      </c>
      <c r="U25" s="233" t="s">
        <v>426</v>
      </c>
      <c r="V25" s="233"/>
      <c r="W25" s="233"/>
      <c r="X25" s="233"/>
      <c r="Y25" s="233"/>
      <c r="Z25" s="233" t="s">
        <v>127</v>
      </c>
      <c r="AA25" s="107"/>
      <c r="AB25" s="107"/>
    </row>
    <row r="26" spans="1:50" ht="102" x14ac:dyDescent="0.25">
      <c r="A26" s="104" t="str">
        <f>'2 CONTEXTO E IDENTIFICACIÓN'!A26</f>
        <v>M2 - R8</v>
      </c>
      <c r="B26" s="105" t="str">
        <f>+'2 CONTEXTO E IDENTIFICACIÓN'!E26</f>
        <v>Posibilidad de pérdida Económica y Reputacional por incremento en las cuentas por pagar financiadas con reconocimiento y no con recaudo, debido a incumplimiento de los pagos en los plazos pactados en los contratos, comprometen recursos mayores en OPS y proveedores.</v>
      </c>
      <c r="C26" s="141">
        <f>+'3 PROBABIL E IMPACTO INHERENTE'!E26</f>
        <v>0.6</v>
      </c>
      <c r="D26" s="141">
        <f>+'3 PROBABIL E IMPACTO INHERENTE'!M26</f>
        <v>0.4</v>
      </c>
      <c r="E26" s="136" t="str">
        <f>+'4 MAPA CALOR INHERENTE'!C26</f>
        <v>Media</v>
      </c>
      <c r="F26" s="136" t="str">
        <f>+'4 MAPA CALOR INHERENTE'!D26</f>
        <v>Menor</v>
      </c>
      <c r="G26" s="105" t="str">
        <f>+'4 MAPA CALOR INHERENTE'!E26</f>
        <v>Moderado</v>
      </c>
      <c r="H26" s="135">
        <f>+'5 VALORACIÓN DEL CONTROL'!S79</f>
        <v>0.36</v>
      </c>
      <c r="I26" s="106">
        <f>+'5 VALORACIÓN DEL CONTROL'!T79</f>
        <v>0.4</v>
      </c>
      <c r="J26" s="136" t="str">
        <f t="shared" si="3"/>
        <v>Baja</v>
      </c>
      <c r="K26" s="136" t="str">
        <f t="shared" si="4"/>
        <v>Menor</v>
      </c>
      <c r="L26" s="105" t="str">
        <f t="shared" si="5"/>
        <v>Moderado</v>
      </c>
      <c r="M26" s="105" t="str">
        <f t="shared" si="0"/>
        <v>Requiere Plan de Acción</v>
      </c>
      <c r="N26" s="105" t="str">
        <f t="shared" si="1"/>
        <v>Reducir_mitigar_Transferir_Evitar</v>
      </c>
      <c r="O26" s="233"/>
      <c r="P26" s="105">
        <f t="shared" si="2"/>
        <v>0</v>
      </c>
      <c r="Q26" s="338" t="s">
        <v>264</v>
      </c>
      <c r="R26" s="338" t="s">
        <v>362</v>
      </c>
      <c r="S26" s="339">
        <v>44927</v>
      </c>
      <c r="T26" s="339">
        <v>45291</v>
      </c>
      <c r="U26" s="233" t="s">
        <v>427</v>
      </c>
      <c r="V26" s="233"/>
      <c r="W26" s="233"/>
      <c r="X26" s="233"/>
      <c r="Y26" s="233"/>
      <c r="Z26" s="233" t="s">
        <v>127</v>
      </c>
      <c r="AA26" s="107"/>
      <c r="AB26" s="107"/>
    </row>
    <row r="27" spans="1:50" ht="63.75" x14ac:dyDescent="0.25">
      <c r="A27" s="104" t="str">
        <f>'2 CONTEXTO E IDENTIFICACIÓN'!A27</f>
        <v>M2 - R9</v>
      </c>
      <c r="B27" s="105" t="str">
        <f>+'2 CONTEXTO E IDENTIFICACIÓN'!E27</f>
        <v>Posibilidad de pérdida Económica por sanción de entes de control,  debido a la información errónea en el  reporte de recaudos por cartera y tesorería, en los rubros de ventas de servicios de cuentas por cobrar, ya que no se registran en la ejecución del sistema dinámica-net.</v>
      </c>
      <c r="C27" s="141">
        <f>+'3 PROBABIL E IMPACTO INHERENTE'!E27</f>
        <v>0.6</v>
      </c>
      <c r="D27" s="141">
        <f>+'3 PROBABIL E IMPACTO INHERENTE'!M27</f>
        <v>0.4</v>
      </c>
      <c r="E27" s="136" t="str">
        <f>+'4 MAPA CALOR INHERENTE'!C27</f>
        <v>Media</v>
      </c>
      <c r="F27" s="136" t="str">
        <f>+'4 MAPA CALOR INHERENTE'!D27</f>
        <v>Menor</v>
      </c>
      <c r="G27" s="105" t="str">
        <f>+'4 MAPA CALOR INHERENTE'!E27</f>
        <v>Moderado</v>
      </c>
      <c r="H27" s="135">
        <f>+'5 VALORACIÓN DEL CONTROL'!S83</f>
        <v>0.36</v>
      </c>
      <c r="I27" s="106">
        <f>+'5 VALORACIÓN DEL CONTROL'!T83</f>
        <v>0.4</v>
      </c>
      <c r="J27" s="136" t="str">
        <f t="shared" si="3"/>
        <v>Baja</v>
      </c>
      <c r="K27" s="136" t="str">
        <f t="shared" si="4"/>
        <v>Menor</v>
      </c>
      <c r="L27" s="105" t="str">
        <f t="shared" si="5"/>
        <v>Moderado</v>
      </c>
      <c r="M27" s="105" t="str">
        <f t="shared" si="0"/>
        <v>Requiere Plan de Acción</v>
      </c>
      <c r="N27" s="105" t="str">
        <f t="shared" si="1"/>
        <v>Reducir_mitigar_Transferir_Evitar</v>
      </c>
      <c r="O27" s="233"/>
      <c r="P27" s="105">
        <f t="shared" si="2"/>
        <v>0</v>
      </c>
      <c r="Q27" s="338" t="s">
        <v>264</v>
      </c>
      <c r="R27" s="338" t="s">
        <v>362</v>
      </c>
      <c r="S27" s="339">
        <v>44927</v>
      </c>
      <c r="T27" s="339">
        <v>45291</v>
      </c>
      <c r="U27" s="233" t="s">
        <v>428</v>
      </c>
      <c r="V27" s="233"/>
      <c r="W27" s="233"/>
      <c r="X27" s="233"/>
      <c r="Y27" s="233"/>
      <c r="Z27" s="233" t="s">
        <v>127</v>
      </c>
      <c r="AA27" s="107"/>
      <c r="AB27" s="107"/>
    </row>
    <row r="28" spans="1:50" ht="140.25" x14ac:dyDescent="0.25">
      <c r="A28" s="104" t="str">
        <f>'2 CONTEXTO E IDENTIFICACIÓN'!A28</f>
        <v>M2 - R10</v>
      </c>
      <c r="B28" s="105" t="str">
        <f>+'2 CONTEXTO E IDENTIFICACIÓN'!E28</f>
        <v>Posibilidad de pérdida Económica y Reputacional por incumplimiento de la proyección de recaudo,  debido a que las entidades no cancelan lo radicado y la liquidación de entidades</v>
      </c>
      <c r="C28" s="141">
        <f>+'3 PROBABIL E IMPACTO INHERENTE'!E28</f>
        <v>0.4</v>
      </c>
      <c r="D28" s="141">
        <f>+'3 PROBABIL E IMPACTO INHERENTE'!M28</f>
        <v>0.6</v>
      </c>
      <c r="E28" s="136" t="str">
        <f>+'4 MAPA CALOR INHERENTE'!C28</f>
        <v>Baja</v>
      </c>
      <c r="F28" s="136" t="str">
        <f>+'4 MAPA CALOR INHERENTE'!D28</f>
        <v>Moderado</v>
      </c>
      <c r="G28" s="105" t="str">
        <f>+'4 MAPA CALOR INHERENTE'!E28</f>
        <v>Moderado</v>
      </c>
      <c r="H28" s="135">
        <f>+'5 VALORACIÓN DEL CONTROL'!S87</f>
        <v>0.28000000000000003</v>
      </c>
      <c r="I28" s="106">
        <f>+'5 VALORACIÓN DEL CONTROL'!T87</f>
        <v>0.44999999999999996</v>
      </c>
      <c r="J28" s="136" t="str">
        <f t="shared" si="3"/>
        <v>Baja</v>
      </c>
      <c r="K28" s="136" t="str">
        <f t="shared" si="4"/>
        <v>Moderado</v>
      </c>
      <c r="L28" s="105" t="str">
        <f t="shared" si="5"/>
        <v>Moderado</v>
      </c>
      <c r="M28" s="105" t="str">
        <f t="shared" si="0"/>
        <v>Requiere Plan de Acción</v>
      </c>
      <c r="N28" s="105" t="str">
        <f t="shared" si="1"/>
        <v>Reducir_mitigar_Transferir_Evitar</v>
      </c>
      <c r="O28" s="233"/>
      <c r="P28" s="105">
        <f t="shared" si="2"/>
        <v>0</v>
      </c>
      <c r="Q28" s="338" t="s">
        <v>264</v>
      </c>
      <c r="R28" s="338" t="s">
        <v>362</v>
      </c>
      <c r="S28" s="339">
        <v>44927</v>
      </c>
      <c r="T28" s="339">
        <v>45291</v>
      </c>
      <c r="U28" s="233" t="s">
        <v>429</v>
      </c>
      <c r="V28" s="233"/>
      <c r="W28" s="233"/>
      <c r="X28" s="233"/>
      <c r="Y28" s="233"/>
      <c r="Z28" s="233" t="s">
        <v>127</v>
      </c>
      <c r="AA28" s="107"/>
      <c r="AB28" s="107"/>
    </row>
    <row r="29" spans="1:50" ht="14.45" customHeight="1" x14ac:dyDescent="0.25">
      <c r="B29" s="87"/>
      <c r="C29" s="87"/>
      <c r="D29" s="87"/>
      <c r="G29" s="87"/>
      <c r="I29" s="87"/>
      <c r="L29" s="87"/>
      <c r="M29" s="87"/>
      <c r="N29" s="87"/>
      <c r="O29" s="87"/>
      <c r="P29" s="87"/>
      <c r="Q29" s="87"/>
      <c r="R29" s="87"/>
      <c r="S29" s="142"/>
      <c r="T29" s="142"/>
      <c r="U29" s="87"/>
      <c r="V29" s="87"/>
      <c r="W29" s="87"/>
      <c r="X29" s="87"/>
      <c r="Y29" s="87"/>
      <c r="Z29" s="87"/>
      <c r="AA29" s="87"/>
      <c r="AB29" s="87"/>
      <c r="AM29" s="92"/>
      <c r="AN29" s="92"/>
      <c r="AO29" s="92"/>
      <c r="AP29" s="92"/>
      <c r="AQ29" s="92"/>
      <c r="AR29" s="87"/>
      <c r="AS29" s="87"/>
      <c r="AT29" s="87"/>
      <c r="AU29" s="87"/>
      <c r="AV29" s="87"/>
    </row>
    <row r="30" spans="1:50" ht="39" customHeight="1" x14ac:dyDescent="0.25">
      <c r="B30" s="87"/>
      <c r="C30" s="87"/>
      <c r="D30" s="87"/>
      <c r="G30" s="87"/>
      <c r="I30" s="87"/>
      <c r="L30" s="87"/>
      <c r="M30" s="87"/>
      <c r="N30" s="87"/>
      <c r="O30" s="87"/>
      <c r="P30" s="87"/>
      <c r="Q30" s="87"/>
      <c r="R30" s="87"/>
      <c r="S30" s="142"/>
      <c r="T30" s="142"/>
      <c r="U30" s="87"/>
      <c r="V30" s="87"/>
      <c r="W30" s="87"/>
      <c r="X30" s="87"/>
      <c r="Y30" s="87"/>
      <c r="Z30" s="87"/>
      <c r="AA30" s="87"/>
      <c r="AB30" s="87"/>
      <c r="AM30" s="92"/>
      <c r="AN30" s="92"/>
      <c r="AO30" s="92"/>
      <c r="AP30" s="92"/>
      <c r="AQ30" s="92"/>
      <c r="AR30" s="87"/>
      <c r="AS30" s="87"/>
      <c r="AT30" s="87"/>
      <c r="AU30" s="87"/>
      <c r="AV30" s="87"/>
    </row>
    <row r="31" spans="1:50" ht="19.5" customHeight="1" x14ac:dyDescent="0.25">
      <c r="B31" s="87"/>
      <c r="C31" s="87"/>
      <c r="D31" s="87"/>
      <c r="G31" s="87"/>
      <c r="I31" s="87"/>
      <c r="L31" s="87"/>
      <c r="M31" s="87"/>
      <c r="N31" s="87"/>
      <c r="O31" s="87"/>
      <c r="P31" s="87"/>
      <c r="Q31" s="87"/>
      <c r="R31" s="87"/>
      <c r="S31" s="142"/>
      <c r="T31" s="142"/>
      <c r="U31" s="87"/>
      <c r="V31" s="87"/>
      <c r="W31" s="87"/>
      <c r="X31" s="87"/>
      <c r="Y31" s="87"/>
      <c r="Z31" s="87"/>
      <c r="AA31" s="87"/>
      <c r="AB31" s="87"/>
      <c r="AM31" s="92"/>
      <c r="AN31" s="92"/>
      <c r="AO31" s="92"/>
      <c r="AP31" s="92"/>
      <c r="AQ31" s="92"/>
      <c r="AR31" s="87"/>
      <c r="AS31" s="87"/>
      <c r="AT31" s="87"/>
      <c r="AU31" s="87"/>
      <c r="AV31" s="87"/>
    </row>
    <row r="32" spans="1:50" ht="19.5" customHeight="1" x14ac:dyDescent="0.25">
      <c r="B32" s="87"/>
      <c r="C32" s="87"/>
      <c r="D32" s="87"/>
      <c r="G32" s="87"/>
      <c r="I32" s="87"/>
      <c r="L32" s="87"/>
      <c r="M32" s="87"/>
      <c r="N32" s="87"/>
      <c r="O32" s="87"/>
      <c r="P32" s="87"/>
      <c r="Q32" s="87"/>
      <c r="R32" s="87"/>
      <c r="S32" s="142"/>
      <c r="T32" s="142"/>
      <c r="U32" s="87"/>
      <c r="V32" s="87"/>
      <c r="W32" s="87"/>
      <c r="X32" s="87"/>
      <c r="Y32" s="87"/>
      <c r="Z32" s="87"/>
      <c r="AA32" s="87"/>
      <c r="AB32" s="87"/>
      <c r="AM32" s="92"/>
      <c r="AN32" s="92"/>
      <c r="AO32" s="92"/>
      <c r="AP32" s="92"/>
      <c r="AQ32" s="92"/>
      <c r="AR32" s="87"/>
      <c r="AS32" s="87"/>
      <c r="AT32" s="87"/>
      <c r="AU32" s="87"/>
      <c r="AV32" s="87"/>
    </row>
    <row r="33" spans="5:43" s="87" customFormat="1" ht="19.5" customHeight="1" x14ac:dyDescent="0.25">
      <c r="E33" s="137"/>
      <c r="F33" s="137"/>
      <c r="H33" s="92"/>
      <c r="J33" s="137"/>
      <c r="K33" s="137"/>
      <c r="S33" s="142"/>
      <c r="T33" s="142"/>
      <c r="AM33" s="92"/>
      <c r="AN33" s="92"/>
      <c r="AO33" s="92"/>
      <c r="AP33" s="92"/>
      <c r="AQ33" s="92"/>
    </row>
    <row r="34" spans="5:43" s="87" customFormat="1" ht="19.5" customHeight="1" x14ac:dyDescent="0.25">
      <c r="E34" s="137"/>
      <c r="F34" s="137"/>
      <c r="H34" s="92"/>
      <c r="J34" s="137"/>
      <c r="K34" s="137"/>
      <c r="S34" s="142"/>
      <c r="T34" s="142"/>
      <c r="AM34" s="92"/>
      <c r="AN34" s="92"/>
      <c r="AO34" s="92"/>
      <c r="AP34" s="92"/>
      <c r="AQ34" s="92"/>
    </row>
    <row r="35" spans="5:43" s="87" customFormat="1" ht="19.5" customHeight="1" x14ac:dyDescent="0.25">
      <c r="E35" s="137"/>
      <c r="F35" s="137"/>
      <c r="H35" s="92"/>
      <c r="J35" s="137"/>
      <c r="K35" s="137"/>
      <c r="S35" s="142"/>
      <c r="T35" s="142"/>
      <c r="AM35" s="92"/>
      <c r="AN35" s="92"/>
      <c r="AO35" s="92"/>
      <c r="AP35" s="92"/>
      <c r="AQ35" s="92"/>
    </row>
  </sheetData>
  <sheetProtection sheet="1" formatCells="0" formatColumns="0" formatRows="0" sort="0" autoFilter="0" pivotTables="0"/>
  <autoFilter ref="A8:AX8" xr:uid="{00000000-0009-0000-0000-000007000000}">
    <filterColumn colId="41" showButton="0"/>
    <filterColumn colId="42" showButton="0"/>
    <filterColumn colId="43" showButton="0"/>
    <filterColumn colId="44" showButton="0"/>
    <filterColumn colId="45" showButton="0"/>
    <filterColumn colId="46" showButton="0"/>
  </autoFilter>
  <dataConsolidate/>
  <mergeCells count="10">
    <mergeCell ref="AC9:AC13"/>
    <mergeCell ref="E7:G7"/>
    <mergeCell ref="AF5:AJ5"/>
    <mergeCell ref="A1:A2"/>
    <mergeCell ref="B1:B2"/>
    <mergeCell ref="J7:L7"/>
    <mergeCell ref="U7:W7"/>
    <mergeCell ref="Q7:T7"/>
    <mergeCell ref="B4:D4"/>
    <mergeCell ref="B5:D5"/>
  </mergeCells>
  <conditionalFormatting sqref="E9:E28">
    <cfRule type="cellIs" dxfId="31" priority="6" operator="equal">
      <formula>$AE$13</formula>
    </cfRule>
    <cfRule type="cellIs" dxfId="30" priority="7" operator="equal">
      <formula>$AE$12</formula>
    </cfRule>
    <cfRule type="cellIs" dxfId="29" priority="8" operator="equal">
      <formula>$AE$11</formula>
    </cfRule>
    <cfRule type="cellIs" dxfId="28" priority="9" operator="equal">
      <formula>$AE$10</formula>
    </cfRule>
    <cfRule type="cellIs" dxfId="27" priority="10" operator="equal">
      <formula>$AE$9</formula>
    </cfRule>
  </conditionalFormatting>
  <conditionalFormatting sqref="F9:F28">
    <cfRule type="cellIs" dxfId="26" priority="1" operator="equal">
      <formula>$AF$8</formula>
    </cfRule>
    <cfRule type="cellIs" dxfId="25" priority="2" operator="equal">
      <formula>$AG$8</formula>
    </cfRule>
    <cfRule type="cellIs" dxfId="24" priority="3" operator="equal">
      <formula>$AH$8</formula>
    </cfRule>
    <cfRule type="cellIs" dxfId="23" priority="4" operator="equal">
      <formula>$AI$8</formula>
    </cfRule>
    <cfRule type="cellIs" dxfId="22" priority="5" operator="equal">
      <formula>$AJ$8</formula>
    </cfRule>
  </conditionalFormatting>
  <conditionalFormatting sqref="G9:G28">
    <cfRule type="cellIs" dxfId="21" priority="11" operator="equal">
      <formula>$AF$16</formula>
    </cfRule>
    <cfRule type="cellIs" dxfId="20" priority="12" operator="equal">
      <formula>$AF$17</formula>
    </cfRule>
    <cfRule type="cellIs" dxfId="19" priority="13" operator="equal">
      <formula>$AF$18</formula>
    </cfRule>
    <cfRule type="cellIs" dxfId="18" priority="14" operator="equal">
      <formula>$AF$19</formula>
    </cfRule>
  </conditionalFormatting>
  <conditionalFormatting sqref="I9:J28">
    <cfRule type="cellIs" dxfId="17" priority="15" operator="equal">
      <formula>$AE$13</formula>
    </cfRule>
    <cfRule type="cellIs" dxfId="16" priority="16" operator="equal">
      <formula>$AE$12</formula>
    </cfRule>
    <cfRule type="cellIs" dxfId="15" priority="17" operator="equal">
      <formula>$AE$11</formula>
    </cfRule>
    <cfRule type="cellIs" dxfId="14" priority="18" operator="equal">
      <formula>$AE$10</formula>
    </cfRule>
    <cfRule type="cellIs" dxfId="13" priority="19" operator="equal">
      <formula>$AE$9</formula>
    </cfRule>
  </conditionalFormatting>
  <conditionalFormatting sqref="K9:K28">
    <cfRule type="cellIs" dxfId="12" priority="20" operator="equal">
      <formula>$AF$8</formula>
    </cfRule>
    <cfRule type="cellIs" dxfId="11" priority="21" operator="equal">
      <formula>$AG$8</formula>
    </cfRule>
    <cfRule type="cellIs" dxfId="10" priority="22" operator="equal">
      <formula>$AH$8</formula>
    </cfRule>
    <cfRule type="cellIs" dxfId="9" priority="23" operator="equal">
      <formula>$AI$8</formula>
    </cfRule>
    <cfRule type="cellIs" dxfId="8" priority="24" operator="equal">
      <formula>$AJ$8</formula>
    </cfRule>
  </conditionalFormatting>
  <conditionalFormatting sqref="L9:L28">
    <cfRule type="cellIs" dxfId="7" priority="30" operator="equal">
      <formula>$AF$16</formula>
    </cfRule>
    <cfRule type="cellIs" dxfId="6" priority="31" operator="equal">
      <formula>$AF$17</formula>
    </cfRule>
    <cfRule type="cellIs" dxfId="5" priority="32" operator="equal">
      <formula>$AF$18</formula>
    </cfRule>
    <cfRule type="cellIs" dxfId="4" priority="33" operator="equal">
      <formula>$AF$19</formula>
    </cfRule>
  </conditionalFormatting>
  <dataValidations count="4">
    <dataValidation type="list" allowBlank="1" showInputMessage="1" showErrorMessage="1" sqref="JP9:JV16" xr:uid="{00000000-0002-0000-0700-000000000000}">
      <formula1>#REF!</formula1>
    </dataValidation>
    <dataValidation allowBlank="1" showInputMessage="1" showErrorMessage="1" prompt="La probabilidad se encuentra determinada por una escala de 1 a 3, siendo 1 la menor probabilidad de ocurrencia del riesgo y 3 la mayor probabilidad de  ocurrencia." sqref="JO8" xr:uid="{00000000-0002-0000-0700-000001000000}"/>
    <dataValidation allowBlank="1" showInputMessage="1" showErrorMessage="1" prompt="Es la materialización del riesgo y las consecuencias de su aparición. Su escala es: 5 bajo impacto, 10 medio, 20 alto impacto._x000a_" sqref="JP8:JV8" xr:uid="{00000000-0002-0000-0700-000002000000}"/>
    <dataValidation type="list" allowBlank="1" showInputMessage="1" showErrorMessage="1" sqref="O9:O28" xr:uid="{00000000-0002-0000-0700-000003000000}">
      <formula1>INDIRECT($N9)</formula1>
    </dataValidation>
  </dataValidations>
  <printOptions horizontalCentered="1" verticalCentered="1"/>
  <pageMargins left="0.31496062992125984" right="0.27559055118110237" top="0.23622047244094491" bottom="0.15748031496062992" header="0" footer="0"/>
  <pageSetup paperSize="5" scale="65" orientation="landscape" r:id="rId1"/>
  <headerFooter alignWithMargins="0">
    <oddFooter>&amp;LMatriz de propiedad y autoría de: Olga Yaneth Aragón Sánchez</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700-000004000000}">
          <x14:formula1>
            <xm:f>'11 FORMULAS'!$V$3:$V$6</xm:f>
          </x14:formula1>
          <xm:sqref>Z9:Z28</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V26"/>
  <sheetViews>
    <sheetView zoomScale="70" zoomScaleNormal="70" workbookViewId="0">
      <selection activeCell="E10" sqref="E10"/>
    </sheetView>
  </sheetViews>
  <sheetFormatPr baseColWidth="10" defaultColWidth="10.85546875" defaultRowHeight="12.75" x14ac:dyDescent="0.2"/>
  <cols>
    <col min="1" max="1" width="32.140625" style="155" customWidth="1"/>
    <col min="2" max="2" width="38.42578125" style="155" bestFit="1" customWidth="1"/>
    <col min="3" max="3" width="21.7109375" style="155" customWidth="1"/>
    <col min="4" max="4" width="10.85546875" style="155"/>
    <col min="5" max="5" width="20.42578125" style="155" customWidth="1"/>
    <col min="6" max="6" width="16.5703125" style="155" customWidth="1"/>
    <col min="7" max="7" width="10.85546875" style="155"/>
    <col min="8" max="8" width="16" style="155" customWidth="1"/>
    <col min="9" max="9" width="21" style="155" customWidth="1"/>
    <col min="10" max="10" width="10.85546875" style="155"/>
    <col min="11" max="11" width="20.85546875" style="155" customWidth="1"/>
    <col min="12" max="12" width="10.85546875" style="155"/>
    <col min="13" max="13" width="21" style="155" customWidth="1"/>
    <col min="14" max="15" width="10.85546875" style="155"/>
    <col min="16" max="16" width="14.85546875" style="155" customWidth="1"/>
    <col min="17" max="17" width="10.85546875" style="155"/>
    <col min="18" max="18" width="16.42578125" style="155" customWidth="1"/>
    <col min="19" max="19" width="10.85546875" style="155"/>
    <col min="20" max="20" width="30.140625" style="155" customWidth="1"/>
    <col min="21" max="16384" width="10.85546875" style="155"/>
  </cols>
  <sheetData>
    <row r="1" spans="1:22" ht="25.5" customHeight="1" x14ac:dyDescent="0.2">
      <c r="A1" s="476" t="s">
        <v>261</v>
      </c>
      <c r="B1" s="476"/>
      <c r="E1" s="475" t="s">
        <v>115</v>
      </c>
      <c r="F1" s="475"/>
      <c r="G1" s="475"/>
      <c r="H1" s="475"/>
    </row>
    <row r="2" spans="1:22" ht="48.95" customHeight="1" x14ac:dyDescent="0.2">
      <c r="B2" s="170" t="s">
        <v>31</v>
      </c>
      <c r="C2" s="170"/>
      <c r="E2" s="474" t="s">
        <v>85</v>
      </c>
      <c r="F2" s="474"/>
      <c r="G2" s="474"/>
      <c r="H2" s="474"/>
      <c r="I2" s="474"/>
      <c r="K2" s="474" t="s">
        <v>76</v>
      </c>
      <c r="L2" s="474"/>
      <c r="M2" s="474"/>
      <c r="O2" s="474" t="s">
        <v>94</v>
      </c>
      <c r="P2" s="474"/>
      <c r="R2" s="156" t="s">
        <v>105</v>
      </c>
      <c r="T2" s="156" t="s">
        <v>136</v>
      </c>
      <c r="V2" s="95" t="s">
        <v>112</v>
      </c>
    </row>
    <row r="3" spans="1:22" ht="29.25" thickBot="1" x14ac:dyDescent="0.25">
      <c r="A3" s="157" t="s">
        <v>8</v>
      </c>
      <c r="B3" s="170" t="s">
        <v>8</v>
      </c>
      <c r="C3" s="170" t="s">
        <v>31</v>
      </c>
      <c r="E3" s="158" t="s">
        <v>70</v>
      </c>
      <c r="F3" s="158" t="s">
        <v>71</v>
      </c>
      <c r="H3" s="158" t="s">
        <v>72</v>
      </c>
      <c r="I3" s="158" t="s">
        <v>73</v>
      </c>
      <c r="K3" s="156" t="s">
        <v>77</v>
      </c>
      <c r="L3" s="156" t="s">
        <v>3</v>
      </c>
      <c r="M3" s="156" t="s">
        <v>82</v>
      </c>
      <c r="O3" s="162" t="s">
        <v>70</v>
      </c>
      <c r="P3" s="162" t="s">
        <v>184</v>
      </c>
      <c r="R3" s="157" t="s">
        <v>106</v>
      </c>
      <c r="T3" s="18" t="s">
        <v>120</v>
      </c>
      <c r="V3" s="72" t="s">
        <v>125</v>
      </c>
    </row>
    <row r="4" spans="1:22" ht="28.5" x14ac:dyDescent="0.2">
      <c r="A4" s="169" t="s">
        <v>140</v>
      </c>
      <c r="B4" s="172" t="s">
        <v>140</v>
      </c>
      <c r="C4" s="184" t="s">
        <v>116</v>
      </c>
      <c r="E4" s="157" t="s">
        <v>86</v>
      </c>
      <c r="F4" s="159">
        <v>0.25</v>
      </c>
      <c r="H4" s="157" t="s">
        <v>74</v>
      </c>
      <c r="I4" s="159">
        <v>0.25</v>
      </c>
      <c r="K4" s="157" t="s">
        <v>78</v>
      </c>
      <c r="L4" s="157" t="s">
        <v>80</v>
      </c>
      <c r="M4" s="157" t="s">
        <v>83</v>
      </c>
      <c r="O4" s="157" t="s">
        <v>86</v>
      </c>
      <c r="P4" s="208" t="s">
        <v>34</v>
      </c>
      <c r="R4" s="157" t="s">
        <v>107</v>
      </c>
      <c r="T4" s="18" t="s">
        <v>121</v>
      </c>
      <c r="V4" s="72" t="s">
        <v>127</v>
      </c>
    </row>
    <row r="5" spans="1:22" ht="29.25" thickBot="1" x14ac:dyDescent="0.25">
      <c r="A5" s="169" t="s">
        <v>141</v>
      </c>
      <c r="B5" s="176"/>
      <c r="C5" s="185"/>
      <c r="E5" s="157" t="s">
        <v>87</v>
      </c>
      <c r="F5" s="159">
        <v>0.15</v>
      </c>
      <c r="H5" s="157" t="s">
        <v>75</v>
      </c>
      <c r="I5" s="159">
        <v>0.15</v>
      </c>
      <c r="K5" s="157" t="s">
        <v>79</v>
      </c>
      <c r="L5" s="157" t="s">
        <v>81</v>
      </c>
      <c r="M5" s="157" t="s">
        <v>84</v>
      </c>
      <c r="O5" s="157" t="s">
        <v>87</v>
      </c>
      <c r="P5" s="208" t="s">
        <v>34</v>
      </c>
      <c r="R5" s="157" t="s">
        <v>108</v>
      </c>
      <c r="T5" s="18" t="s">
        <v>122</v>
      </c>
      <c r="V5" s="72" t="s">
        <v>126</v>
      </c>
    </row>
    <row r="6" spans="1:22" ht="28.5" x14ac:dyDescent="0.2">
      <c r="A6" s="169" t="s">
        <v>142</v>
      </c>
      <c r="B6" s="178" t="s">
        <v>141</v>
      </c>
      <c r="C6" s="186" t="s">
        <v>123</v>
      </c>
      <c r="E6" s="157" t="s">
        <v>88</v>
      </c>
      <c r="F6" s="159">
        <v>0.1</v>
      </c>
      <c r="H6" s="157"/>
      <c r="I6" s="157"/>
      <c r="K6" s="157"/>
      <c r="L6" s="157"/>
      <c r="M6" s="157"/>
      <c r="O6" s="157" t="s">
        <v>88</v>
      </c>
      <c r="P6" s="208" t="s">
        <v>67</v>
      </c>
      <c r="R6" s="157" t="s">
        <v>109</v>
      </c>
      <c r="T6" s="18" t="s">
        <v>247</v>
      </c>
      <c r="V6" s="157"/>
    </row>
    <row r="7" spans="1:22" ht="13.5" thickBot="1" x14ac:dyDescent="0.25">
      <c r="A7" s="169" t="s">
        <v>143</v>
      </c>
      <c r="B7" s="176"/>
      <c r="C7" s="185"/>
      <c r="E7" s="157"/>
      <c r="F7" s="159"/>
      <c r="O7" s="160"/>
      <c r="R7" s="157" t="s">
        <v>110</v>
      </c>
    </row>
    <row r="8" spans="1:22" x14ac:dyDescent="0.2">
      <c r="A8" s="169" t="s">
        <v>144</v>
      </c>
      <c r="B8" s="178" t="s">
        <v>142</v>
      </c>
      <c r="C8" s="186" t="s">
        <v>57</v>
      </c>
      <c r="R8" s="157"/>
    </row>
    <row r="9" spans="1:22" ht="26.25" thickBot="1" x14ac:dyDescent="0.25">
      <c r="A9" s="169" t="s">
        <v>145</v>
      </c>
      <c r="B9" s="180"/>
      <c r="C9" s="185"/>
    </row>
    <row r="10" spans="1:22" x14ac:dyDescent="0.2">
      <c r="A10" s="169" t="s">
        <v>146</v>
      </c>
      <c r="B10" s="178" t="s">
        <v>143</v>
      </c>
      <c r="C10" s="186" t="s">
        <v>117</v>
      </c>
    </row>
    <row r="11" spans="1:22" ht="14.1" customHeight="1" thickBot="1" x14ac:dyDescent="0.25">
      <c r="A11" s="171"/>
      <c r="B11" s="176"/>
      <c r="C11" s="185"/>
    </row>
    <row r="12" spans="1:22" ht="14.1" customHeight="1" x14ac:dyDescent="0.2">
      <c r="B12" s="178" t="s">
        <v>144</v>
      </c>
      <c r="C12" s="179" t="s">
        <v>116</v>
      </c>
    </row>
    <row r="13" spans="1:22" ht="14.1" customHeight="1" x14ac:dyDescent="0.2">
      <c r="B13" s="175"/>
      <c r="C13" s="174" t="s">
        <v>123</v>
      </c>
    </row>
    <row r="14" spans="1:22" ht="14.1" customHeight="1" x14ac:dyDescent="0.2">
      <c r="B14" s="173"/>
      <c r="C14" s="174" t="s">
        <v>57</v>
      </c>
    </row>
    <row r="15" spans="1:22" ht="14.1" customHeight="1" x14ac:dyDescent="0.2">
      <c r="B15" s="173"/>
      <c r="C15" s="174" t="s">
        <v>117</v>
      </c>
    </row>
    <row r="16" spans="1:22" ht="14.1" customHeight="1" x14ac:dyDescent="0.2">
      <c r="B16" s="173"/>
      <c r="C16" s="174" t="s">
        <v>29</v>
      </c>
    </row>
    <row r="17" spans="2:3" ht="14.1" customHeight="1" thickBot="1" x14ac:dyDescent="0.25">
      <c r="B17" s="176"/>
      <c r="C17" s="177"/>
    </row>
    <row r="18" spans="2:3" ht="25.5" x14ac:dyDescent="0.2">
      <c r="B18" s="178" t="s">
        <v>145</v>
      </c>
      <c r="C18" s="179" t="s">
        <v>116</v>
      </c>
    </row>
    <row r="19" spans="2:3" ht="14.1" customHeight="1" x14ac:dyDescent="0.2">
      <c r="B19" s="173"/>
      <c r="C19" s="174" t="s">
        <v>123</v>
      </c>
    </row>
    <row r="20" spans="2:3" ht="14.1" customHeight="1" x14ac:dyDescent="0.2">
      <c r="B20" s="173"/>
      <c r="C20" s="174" t="s">
        <v>57</v>
      </c>
    </row>
    <row r="21" spans="2:3" ht="14.1" customHeight="1" x14ac:dyDescent="0.2">
      <c r="B21" s="173"/>
      <c r="C21" s="174" t="s">
        <v>117</v>
      </c>
    </row>
    <row r="22" spans="2:3" ht="14.1" customHeight="1" x14ac:dyDescent="0.2">
      <c r="B22" s="173"/>
      <c r="C22" s="174" t="s">
        <v>29</v>
      </c>
    </row>
    <row r="23" spans="2:3" ht="14.1" customHeight="1" thickBot="1" x14ac:dyDescent="0.25">
      <c r="B23" s="180"/>
      <c r="C23" s="181"/>
    </row>
    <row r="24" spans="2:3" ht="14.1" customHeight="1" x14ac:dyDescent="0.2">
      <c r="B24" s="178" t="s">
        <v>146</v>
      </c>
      <c r="C24" s="179" t="s">
        <v>29</v>
      </c>
    </row>
    <row r="25" spans="2:3" ht="14.1" customHeight="1" x14ac:dyDescent="0.2">
      <c r="B25" s="173"/>
      <c r="C25" s="174" t="s">
        <v>123</v>
      </c>
    </row>
    <row r="26" spans="2:3" ht="14.1" customHeight="1" thickBot="1" x14ac:dyDescent="0.25">
      <c r="B26" s="176"/>
      <c r="C26" s="177"/>
    </row>
  </sheetData>
  <sheetProtection sheet="1" formatCells="0" formatColumns="0" formatRows="0"/>
  <mergeCells count="5">
    <mergeCell ref="E2:I2"/>
    <mergeCell ref="K2:M2"/>
    <mergeCell ref="O2:P2"/>
    <mergeCell ref="E1:H1"/>
    <mergeCell ref="A1:B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K21"/>
  <sheetViews>
    <sheetView showGridLines="0" zoomScale="85" zoomScaleNormal="85" workbookViewId="0">
      <selection activeCell="A11" sqref="A11:K11"/>
    </sheetView>
  </sheetViews>
  <sheetFormatPr baseColWidth="10" defaultColWidth="10.85546875" defaultRowHeight="15" x14ac:dyDescent="0.25"/>
  <cols>
    <col min="1" max="1" width="26.5703125" customWidth="1"/>
    <col min="2" max="2" width="29.5703125" customWidth="1"/>
    <col min="4" max="4" width="27.42578125" customWidth="1"/>
    <col min="6" max="6" width="14.5703125" customWidth="1"/>
  </cols>
  <sheetData>
    <row r="1" spans="1:11" s="9" customFormat="1" ht="37.5" customHeight="1" x14ac:dyDescent="0.2">
      <c r="A1" s="409"/>
      <c r="B1" s="441" t="str">
        <f>+'2 CONTEXTO E IDENTIFICACIÓN'!B1</f>
        <v>MAPA DE RIESGOS</v>
      </c>
      <c r="C1" s="50" t="str">
        <f>+'2 CONTEXTO E IDENTIFICACIÓN'!C1</f>
        <v>CÓDIGO:</v>
      </c>
      <c r="D1" s="50">
        <f>+'2 CONTEXTO E IDENTIFICACIÓN'!D1</f>
        <v>0</v>
      </c>
      <c r="F1" s="240" t="str">
        <f>+'2 CONTEXTO E IDENTIFICACIÓN'!$F$4</f>
        <v>Elaboración o Actualización:</v>
      </c>
      <c r="G1" s="261">
        <f>+IF('2 CONTEXTO E IDENTIFICACIÓN'!$G$4="","",'2 CONTEXTO E IDENTIFICACIÓN'!$G$4)</f>
        <v>44866</v>
      </c>
      <c r="H1" s="20"/>
      <c r="I1" s="20"/>
    </row>
    <row r="2" spans="1:11" s="9" customFormat="1" ht="37.5" customHeight="1" x14ac:dyDescent="0.2">
      <c r="A2" s="409"/>
      <c r="B2" s="442"/>
      <c r="C2" s="50" t="str">
        <f>+'2 CONTEXTO E IDENTIFICACIÓN'!C2</f>
        <v>VERSIÓN:</v>
      </c>
      <c r="D2" s="50">
        <f>+'2 CONTEXTO E IDENTIFICACIÓN'!D2</f>
        <v>0</v>
      </c>
      <c r="F2" s="243" t="str">
        <f>+'2 CONTEXTO E IDENTIFICACIÓN'!$D$5</f>
        <v>Vigencia del:</v>
      </c>
      <c r="G2" s="241" t="str">
        <f>+IF('2 CONTEXTO E IDENTIFICACIÓN'!$E$5="","",'2 CONTEXTO E IDENTIFICACIÓN'!$E$5)</f>
        <v/>
      </c>
      <c r="H2" s="242" t="s">
        <v>91</v>
      </c>
      <c r="I2" s="239" t="str">
        <f>+IF('2 CONTEXTO E IDENTIFICACIÓN'!$G$5="","",'2 CONTEXTO E IDENTIFICACIÓN'!$G$5)</f>
        <v/>
      </c>
    </row>
    <row r="3" spans="1:11" s="9" customFormat="1" ht="8.25" customHeight="1" x14ac:dyDescent="0.2">
      <c r="A3" s="22"/>
      <c r="B3" s="22"/>
      <c r="C3" s="22"/>
      <c r="D3" s="52"/>
      <c r="F3" s="56"/>
    </row>
    <row r="4" spans="1:11" s="10" customFormat="1" ht="14.45" customHeight="1" x14ac:dyDescent="0.25">
      <c r="A4" s="27" t="s">
        <v>139</v>
      </c>
      <c r="B4" s="410" t="str">
        <f>+IF('2 CONTEXTO E IDENTIFICACIÓN'!$B$4="","",'2 CONTEXTO E IDENTIFICACIÓN'!$B$4)</f>
        <v>HOSPITAL UNIVERSITARIO DEPARTAMENTAL DE NARIÑO</v>
      </c>
      <c r="C4" s="410"/>
      <c r="D4" s="410"/>
      <c r="E4" s="144"/>
      <c r="F4" s="145"/>
    </row>
    <row r="5" spans="1:11" ht="15.75" thickBot="1" x14ac:dyDescent="0.3">
      <c r="A5" s="27" t="s">
        <v>137</v>
      </c>
      <c r="B5" s="410" t="str">
        <f>+IF('2 CONTEXTO E IDENTIFICACIÓN'!$D$4="","",'2 CONTEXTO E IDENTIFICACIÓN'!$D$4)</f>
        <v>GESTIÓN FINANCIERA</v>
      </c>
      <c r="C5" s="411"/>
      <c r="D5" s="411"/>
    </row>
    <row r="6" spans="1:11" ht="15.75" thickBot="1" x14ac:dyDescent="0.3">
      <c r="A6" s="477" t="s">
        <v>26</v>
      </c>
      <c r="B6" s="478"/>
      <c r="C6" s="478"/>
      <c r="D6" s="478"/>
      <c r="E6" s="478"/>
      <c r="F6" s="478"/>
      <c r="G6" s="478"/>
      <c r="H6" s="478"/>
      <c r="I6" s="478"/>
      <c r="J6" s="478"/>
      <c r="K6" s="479"/>
    </row>
    <row r="7" spans="1:11" ht="6" customHeight="1" thickBot="1" x14ac:dyDescent="0.3">
      <c r="A7" s="477"/>
      <c r="B7" s="478"/>
      <c r="C7" s="478"/>
      <c r="D7" s="478"/>
      <c r="E7" s="478"/>
      <c r="F7" s="478"/>
      <c r="G7" s="478"/>
      <c r="H7" s="478"/>
      <c r="I7" s="478"/>
      <c r="J7" s="478"/>
      <c r="K7" s="479"/>
    </row>
    <row r="8" spans="1:11" ht="34.5" customHeight="1" x14ac:dyDescent="0.25">
      <c r="A8" s="480" t="s">
        <v>27</v>
      </c>
      <c r="B8" s="481"/>
      <c r="C8" s="481"/>
      <c r="D8" s="481"/>
      <c r="E8" s="481"/>
      <c r="F8" s="481"/>
      <c r="G8" s="481"/>
      <c r="H8" s="481"/>
      <c r="I8" s="481"/>
      <c r="J8" s="481"/>
      <c r="K8" s="482"/>
    </row>
    <row r="9" spans="1:11" ht="18.75" customHeight="1" x14ac:dyDescent="0.25">
      <c r="A9" s="486" t="s">
        <v>15</v>
      </c>
      <c r="B9" s="487"/>
      <c r="C9" s="487"/>
      <c r="D9" s="487"/>
      <c r="E9" s="487"/>
      <c r="F9" s="487"/>
      <c r="G9" s="487"/>
      <c r="H9" s="487"/>
      <c r="I9" s="487"/>
      <c r="J9" s="487"/>
      <c r="K9" s="488"/>
    </row>
    <row r="10" spans="1:11" ht="34.5" customHeight="1" x14ac:dyDescent="0.25">
      <c r="A10" s="483" t="s">
        <v>16</v>
      </c>
      <c r="B10" s="484"/>
      <c r="C10" s="484"/>
      <c r="D10" s="484"/>
      <c r="E10" s="484"/>
      <c r="F10" s="484"/>
      <c r="G10" s="484"/>
      <c r="H10" s="484"/>
      <c r="I10" s="484"/>
      <c r="J10" s="484"/>
      <c r="K10" s="485"/>
    </row>
    <row r="11" spans="1:11" ht="50.25" customHeight="1" thickBot="1" x14ac:dyDescent="0.3">
      <c r="A11" s="492" t="s">
        <v>99</v>
      </c>
      <c r="B11" s="493"/>
      <c r="C11" s="493"/>
      <c r="D11" s="493"/>
      <c r="E11" s="493"/>
      <c r="F11" s="493"/>
      <c r="G11" s="493"/>
      <c r="H11" s="493"/>
      <c r="I11" s="493"/>
      <c r="J11" s="493"/>
      <c r="K11" s="494"/>
    </row>
    <row r="12" spans="1:11" x14ac:dyDescent="0.25">
      <c r="A12" s="146"/>
      <c r="B12" s="146"/>
      <c r="C12" s="146"/>
      <c r="D12" s="146"/>
      <c r="E12" s="146"/>
      <c r="F12" s="146"/>
      <c r="G12" s="146"/>
      <c r="H12" s="146"/>
      <c r="I12" s="146"/>
      <c r="J12" s="146"/>
      <c r="K12" s="146"/>
    </row>
    <row r="13" spans="1:11" s="148" customFormat="1" ht="38.25" x14ac:dyDescent="0.25">
      <c r="A13" s="147"/>
      <c r="B13" s="489" t="s">
        <v>22</v>
      </c>
      <c r="C13" s="490"/>
      <c r="D13" s="491" t="s">
        <v>23</v>
      </c>
      <c r="E13" s="491"/>
      <c r="G13" s="95" t="s">
        <v>68</v>
      </c>
    </row>
    <row r="14" spans="1:11" x14ac:dyDescent="0.25">
      <c r="A14" s="149" t="s">
        <v>17</v>
      </c>
      <c r="B14" s="150">
        <f>+COUNTIF('8 MAPA RIESGOS'!$G$9:$G$28,G14)</f>
        <v>0</v>
      </c>
      <c r="C14" s="151">
        <f>+B14/$B$18</f>
        <v>0</v>
      </c>
      <c r="D14" s="150">
        <f>+COUNTIF('8 MAPA RIESGOS'!$L$9:$L$28,G14)</f>
        <v>0</v>
      </c>
      <c r="E14" s="151">
        <f>+D14/$D$18</f>
        <v>0</v>
      </c>
      <c r="G14" s="125" t="s">
        <v>64</v>
      </c>
    </row>
    <row r="15" spans="1:11" x14ac:dyDescent="0.25">
      <c r="A15" s="149" t="s">
        <v>18</v>
      </c>
      <c r="B15" s="150">
        <f>+COUNTIF('8 MAPA RIESGOS'!$G$9:$G$28,G15)</f>
        <v>3</v>
      </c>
      <c r="C15" s="151">
        <f t="shared" ref="C15:C18" si="0">+B15/$B$18</f>
        <v>0.15</v>
      </c>
      <c r="D15" s="150">
        <f>+COUNTIF('8 MAPA RIESGOS'!$L$9:$L$28,G15)</f>
        <v>3</v>
      </c>
      <c r="E15" s="151">
        <f t="shared" ref="E15:E18" si="1">+D15/$D$18</f>
        <v>0.15</v>
      </c>
      <c r="G15" s="108" t="s">
        <v>65</v>
      </c>
    </row>
    <row r="16" spans="1:11" x14ac:dyDescent="0.25">
      <c r="A16" s="149" t="s">
        <v>19</v>
      </c>
      <c r="B16" s="150">
        <f>+COUNTIF('8 MAPA RIESGOS'!$G$9:$G$28,G16)</f>
        <v>17</v>
      </c>
      <c r="C16" s="151">
        <f t="shared" si="0"/>
        <v>0.85</v>
      </c>
      <c r="D16" s="150">
        <f>+COUNTIF('8 MAPA RIESGOS'!$L$9:$L$28,G16)</f>
        <v>15</v>
      </c>
      <c r="E16" s="151">
        <f t="shared" si="1"/>
        <v>0.75</v>
      </c>
      <c r="G16" s="112" t="s">
        <v>5</v>
      </c>
    </row>
    <row r="17" spans="1:7" x14ac:dyDescent="0.25">
      <c r="A17" s="149" t="s">
        <v>20</v>
      </c>
      <c r="B17" s="150">
        <f>+COUNTIF('8 MAPA RIESGOS'!$G$9:$G$28,G17)</f>
        <v>0</v>
      </c>
      <c r="C17" s="151">
        <f t="shared" si="0"/>
        <v>0</v>
      </c>
      <c r="D17" s="150">
        <f>+COUNTIF('8 MAPA RIESGOS'!$L$9:$L$28,G17)</f>
        <v>2</v>
      </c>
      <c r="E17" s="151">
        <f t="shared" si="1"/>
        <v>0.1</v>
      </c>
      <c r="G17" s="116" t="s">
        <v>66</v>
      </c>
    </row>
    <row r="18" spans="1:7" x14ac:dyDescent="0.25">
      <c r="A18" s="149" t="s">
        <v>21</v>
      </c>
      <c r="B18" s="150">
        <f>+SUM(B14:B17)</f>
        <v>20</v>
      </c>
      <c r="C18" s="151">
        <f t="shared" si="0"/>
        <v>1</v>
      </c>
      <c r="D18" s="150">
        <f>+SUM(D14:D17)</f>
        <v>20</v>
      </c>
      <c r="E18" s="151">
        <f t="shared" si="1"/>
        <v>1</v>
      </c>
    </row>
    <row r="20" spans="1:7" s="152" customFormat="1" x14ac:dyDescent="0.25">
      <c r="B20" s="153" t="s">
        <v>22</v>
      </c>
      <c r="D20" s="153" t="s">
        <v>23</v>
      </c>
    </row>
    <row r="21" spans="1:7" s="152" customFormat="1" ht="41.45" customHeight="1" x14ac:dyDescent="0.25">
      <c r="B21" s="154" t="str">
        <f>+IF((B14/B18)&gt;=0.2,G14,+IF(((B14/B18)+(B15/B18))&gt;=0.3,G15,+IF(((B14/B18)+(B15/B18)+(B16/B18))&gt;=0.4,G16,+IF((B14/B18)+(B15/B18)+(B16/B18)+(B17/B18)&gt;=0.5,G17,""))))</f>
        <v>Moderado</v>
      </c>
      <c r="D21" s="154" t="str">
        <f>+IF((D14/D18)&gt;=0.2,G14,+IF(((D14/D18)+(D15/D18))&gt;=0.3,G15,+IF(((D14/D18)+(D15/D18)+(D16/D18))&gt;=0.4,G16,+IF((D14/D18)+(D15/D18)+(D16/D18)+(D17/D18)&gt;=0.5,G17,""))))</f>
        <v>Moderado</v>
      </c>
    </row>
  </sheetData>
  <sheetProtection sheet="1" formatCells="0" formatColumns="0" formatRows="0"/>
  <mergeCells count="12">
    <mergeCell ref="B13:C13"/>
    <mergeCell ref="D13:E13"/>
    <mergeCell ref="A11:K11"/>
    <mergeCell ref="A6:K6"/>
    <mergeCell ref="B4:D4"/>
    <mergeCell ref="B5:D5"/>
    <mergeCell ref="A1:A2"/>
    <mergeCell ref="A7:K7"/>
    <mergeCell ref="A8:K8"/>
    <mergeCell ref="A10:K10"/>
    <mergeCell ref="A9:K9"/>
    <mergeCell ref="B1:B2"/>
  </mergeCells>
  <conditionalFormatting sqref="B21:D21">
    <cfRule type="containsText" dxfId="3" priority="1" operator="containsText" text="Bajo">
      <formula>NOT(ISERROR(SEARCH("Bajo",B21)))</formula>
    </cfRule>
    <cfRule type="containsText" dxfId="2" priority="2" operator="containsText" text="Moderado">
      <formula>NOT(ISERROR(SEARCH("Moderado",B21)))</formula>
    </cfRule>
    <cfRule type="containsText" dxfId="1" priority="3" operator="containsText" text="Alto">
      <formula>NOT(ISERROR(SEARCH("Alto",B21)))</formula>
    </cfRule>
    <cfRule type="containsText" dxfId="0" priority="4" operator="containsText" text="Extremo">
      <formula>NOT(ISERROR(SEARCH("Extremo",B21)))</formula>
    </cfRule>
  </conditionalFormatting>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5"/>
  <dimension ref="A1:D23"/>
  <sheetViews>
    <sheetView view="pageBreakPreview" zoomScale="110" zoomScaleNormal="100" zoomScaleSheetLayoutView="110" workbookViewId="0">
      <selection activeCell="A4" sqref="A4:D6"/>
    </sheetView>
  </sheetViews>
  <sheetFormatPr baseColWidth="10" defaultRowHeight="15" x14ac:dyDescent="0.25"/>
  <cols>
    <col min="1" max="1" width="17.42578125" style="325" customWidth="1"/>
    <col min="2" max="2" width="23.5703125" customWidth="1"/>
    <col min="3" max="3" width="12.42578125" customWidth="1"/>
    <col min="4" max="4" width="16.5703125" customWidth="1"/>
    <col min="5" max="256" width="10.85546875"/>
    <col min="257" max="257" width="17.7109375" customWidth="1"/>
    <col min="258" max="258" width="23.5703125" customWidth="1"/>
    <col min="259" max="259" width="10.85546875"/>
    <col min="260" max="260" width="12.7109375" customWidth="1"/>
    <col min="261" max="512" width="10.85546875"/>
    <col min="513" max="513" width="17.7109375" customWidth="1"/>
    <col min="514" max="514" width="23.5703125" customWidth="1"/>
    <col min="515" max="515" width="10.85546875"/>
    <col min="516" max="516" width="12.7109375" customWidth="1"/>
    <col min="517" max="768" width="10.85546875"/>
    <col min="769" max="769" width="17.7109375" customWidth="1"/>
    <col min="770" max="770" width="23.5703125" customWidth="1"/>
    <col min="771" max="771" width="10.85546875"/>
    <col min="772" max="772" width="12.7109375" customWidth="1"/>
    <col min="773" max="1024" width="10.85546875"/>
    <col min="1025" max="1025" width="17.7109375" customWidth="1"/>
    <col min="1026" max="1026" width="23.5703125" customWidth="1"/>
    <col min="1027" max="1027" width="10.85546875"/>
    <col min="1028" max="1028" width="12.7109375" customWidth="1"/>
    <col min="1029" max="1280" width="10.85546875"/>
    <col min="1281" max="1281" width="17.7109375" customWidth="1"/>
    <col min="1282" max="1282" width="23.5703125" customWidth="1"/>
    <col min="1283" max="1283" width="10.85546875"/>
    <col min="1284" max="1284" width="12.7109375" customWidth="1"/>
    <col min="1285" max="1536" width="10.85546875"/>
    <col min="1537" max="1537" width="17.7109375" customWidth="1"/>
    <col min="1538" max="1538" width="23.5703125" customWidth="1"/>
    <col min="1539" max="1539" width="10.85546875"/>
    <col min="1540" max="1540" width="12.7109375" customWidth="1"/>
    <col min="1541" max="1792" width="10.85546875"/>
    <col min="1793" max="1793" width="17.7109375" customWidth="1"/>
    <col min="1794" max="1794" width="23.5703125" customWidth="1"/>
    <col min="1795" max="1795" width="10.85546875"/>
    <col min="1796" max="1796" width="12.7109375" customWidth="1"/>
    <col min="1797" max="2048" width="10.85546875"/>
    <col min="2049" max="2049" width="17.7109375" customWidth="1"/>
    <col min="2050" max="2050" width="23.5703125" customWidth="1"/>
    <col min="2051" max="2051" width="10.85546875"/>
    <col min="2052" max="2052" width="12.7109375" customWidth="1"/>
    <col min="2053" max="2304" width="10.85546875"/>
    <col min="2305" max="2305" width="17.7109375" customWidth="1"/>
    <col min="2306" max="2306" width="23.5703125" customWidth="1"/>
    <col min="2307" max="2307" width="10.85546875"/>
    <col min="2308" max="2308" width="12.7109375" customWidth="1"/>
    <col min="2309" max="2560" width="10.85546875"/>
    <col min="2561" max="2561" width="17.7109375" customWidth="1"/>
    <col min="2562" max="2562" width="23.5703125" customWidth="1"/>
    <col min="2563" max="2563" width="10.85546875"/>
    <col min="2564" max="2564" width="12.7109375" customWidth="1"/>
    <col min="2565" max="2816" width="10.85546875"/>
    <col min="2817" max="2817" width="17.7109375" customWidth="1"/>
    <col min="2818" max="2818" width="23.5703125" customWidth="1"/>
    <col min="2819" max="2819" width="10.85546875"/>
    <col min="2820" max="2820" width="12.7109375" customWidth="1"/>
    <col min="2821" max="3072" width="10.85546875"/>
    <col min="3073" max="3073" width="17.7109375" customWidth="1"/>
    <col min="3074" max="3074" width="23.5703125" customWidth="1"/>
    <col min="3075" max="3075" width="10.85546875"/>
    <col min="3076" max="3076" width="12.7109375" customWidth="1"/>
    <col min="3077" max="3328" width="10.85546875"/>
    <col min="3329" max="3329" width="17.7109375" customWidth="1"/>
    <col min="3330" max="3330" width="23.5703125" customWidth="1"/>
    <col min="3331" max="3331" width="10.85546875"/>
    <col min="3332" max="3332" width="12.7109375" customWidth="1"/>
    <col min="3333" max="3584" width="10.85546875"/>
    <col min="3585" max="3585" width="17.7109375" customWidth="1"/>
    <col min="3586" max="3586" width="23.5703125" customWidth="1"/>
    <col min="3587" max="3587" width="10.85546875"/>
    <col min="3588" max="3588" width="12.7109375" customWidth="1"/>
    <col min="3589" max="3840" width="10.85546875"/>
    <col min="3841" max="3841" width="17.7109375" customWidth="1"/>
    <col min="3842" max="3842" width="23.5703125" customWidth="1"/>
    <col min="3843" max="3843" width="10.85546875"/>
    <col min="3844" max="3844" width="12.7109375" customWidth="1"/>
    <col min="3845" max="4096" width="10.85546875"/>
    <col min="4097" max="4097" width="17.7109375" customWidth="1"/>
    <col min="4098" max="4098" width="23.5703125" customWidth="1"/>
    <col min="4099" max="4099" width="10.85546875"/>
    <col min="4100" max="4100" width="12.7109375" customWidth="1"/>
    <col min="4101" max="4352" width="10.85546875"/>
    <col min="4353" max="4353" width="17.7109375" customWidth="1"/>
    <col min="4354" max="4354" width="23.5703125" customWidth="1"/>
    <col min="4355" max="4355" width="10.85546875"/>
    <col min="4356" max="4356" width="12.7109375" customWidth="1"/>
    <col min="4357" max="4608" width="10.85546875"/>
    <col min="4609" max="4609" width="17.7109375" customWidth="1"/>
    <col min="4610" max="4610" width="23.5703125" customWidth="1"/>
    <col min="4611" max="4611" width="10.85546875"/>
    <col min="4612" max="4612" width="12.7109375" customWidth="1"/>
    <col min="4613" max="4864" width="10.85546875"/>
    <col min="4865" max="4865" width="17.7109375" customWidth="1"/>
    <col min="4866" max="4866" width="23.5703125" customWidth="1"/>
    <col min="4867" max="4867" width="10.85546875"/>
    <col min="4868" max="4868" width="12.7109375" customWidth="1"/>
    <col min="4869" max="5120" width="10.85546875"/>
    <col min="5121" max="5121" width="17.7109375" customWidth="1"/>
    <col min="5122" max="5122" width="23.5703125" customWidth="1"/>
    <col min="5123" max="5123" width="10.85546875"/>
    <col min="5124" max="5124" width="12.7109375" customWidth="1"/>
    <col min="5125" max="5376" width="10.85546875"/>
    <col min="5377" max="5377" width="17.7109375" customWidth="1"/>
    <col min="5378" max="5378" width="23.5703125" customWidth="1"/>
    <col min="5379" max="5379" width="10.85546875"/>
    <col min="5380" max="5380" width="12.7109375" customWidth="1"/>
    <col min="5381" max="5632" width="10.85546875"/>
    <col min="5633" max="5633" width="17.7109375" customWidth="1"/>
    <col min="5634" max="5634" width="23.5703125" customWidth="1"/>
    <col min="5635" max="5635" width="10.85546875"/>
    <col min="5636" max="5636" width="12.7109375" customWidth="1"/>
    <col min="5637" max="5888" width="10.85546875"/>
    <col min="5889" max="5889" width="17.7109375" customWidth="1"/>
    <col min="5890" max="5890" width="23.5703125" customWidth="1"/>
    <col min="5891" max="5891" width="10.85546875"/>
    <col min="5892" max="5892" width="12.7109375" customWidth="1"/>
    <col min="5893" max="6144" width="10.85546875"/>
    <col min="6145" max="6145" width="17.7109375" customWidth="1"/>
    <col min="6146" max="6146" width="23.5703125" customWidth="1"/>
    <col min="6147" max="6147" width="10.85546875"/>
    <col min="6148" max="6148" width="12.7109375" customWidth="1"/>
    <col min="6149" max="6400" width="10.85546875"/>
    <col min="6401" max="6401" width="17.7109375" customWidth="1"/>
    <col min="6402" max="6402" width="23.5703125" customWidth="1"/>
    <col min="6403" max="6403" width="10.85546875"/>
    <col min="6404" max="6404" width="12.7109375" customWidth="1"/>
    <col min="6405" max="6656" width="10.85546875"/>
    <col min="6657" max="6657" width="17.7109375" customWidth="1"/>
    <col min="6658" max="6658" width="23.5703125" customWidth="1"/>
    <col min="6659" max="6659" width="10.85546875"/>
    <col min="6660" max="6660" width="12.7109375" customWidth="1"/>
    <col min="6661" max="6912" width="10.85546875"/>
    <col min="6913" max="6913" width="17.7109375" customWidth="1"/>
    <col min="6914" max="6914" width="23.5703125" customWidth="1"/>
    <col min="6915" max="6915" width="10.85546875"/>
    <col min="6916" max="6916" width="12.7109375" customWidth="1"/>
    <col min="6917" max="7168" width="10.85546875"/>
    <col min="7169" max="7169" width="17.7109375" customWidth="1"/>
    <col min="7170" max="7170" width="23.5703125" customWidth="1"/>
    <col min="7171" max="7171" width="10.85546875"/>
    <col min="7172" max="7172" width="12.7109375" customWidth="1"/>
    <col min="7173" max="7424" width="10.85546875"/>
    <col min="7425" max="7425" width="17.7109375" customWidth="1"/>
    <col min="7426" max="7426" width="23.5703125" customWidth="1"/>
    <col min="7427" max="7427" width="10.85546875"/>
    <col min="7428" max="7428" width="12.7109375" customWidth="1"/>
    <col min="7429" max="7680" width="10.85546875"/>
    <col min="7681" max="7681" width="17.7109375" customWidth="1"/>
    <col min="7682" max="7682" width="23.5703125" customWidth="1"/>
    <col min="7683" max="7683" width="10.85546875"/>
    <col min="7684" max="7684" width="12.7109375" customWidth="1"/>
    <col min="7685" max="7936" width="10.85546875"/>
    <col min="7937" max="7937" width="17.7109375" customWidth="1"/>
    <col min="7938" max="7938" width="23.5703125" customWidth="1"/>
    <col min="7939" max="7939" width="10.85546875"/>
    <col min="7940" max="7940" width="12.7109375" customWidth="1"/>
    <col min="7941" max="8192" width="10.85546875"/>
    <col min="8193" max="8193" width="17.7109375" customWidth="1"/>
    <col min="8194" max="8194" width="23.5703125" customWidth="1"/>
    <col min="8195" max="8195" width="10.85546875"/>
    <col min="8196" max="8196" width="12.7109375" customWidth="1"/>
    <col min="8197" max="8448" width="10.85546875"/>
    <col min="8449" max="8449" width="17.7109375" customWidth="1"/>
    <col min="8450" max="8450" width="23.5703125" customWidth="1"/>
    <col min="8451" max="8451" width="10.85546875"/>
    <col min="8452" max="8452" width="12.7109375" customWidth="1"/>
    <col min="8453" max="8704" width="10.85546875"/>
    <col min="8705" max="8705" width="17.7109375" customWidth="1"/>
    <col min="8706" max="8706" width="23.5703125" customWidth="1"/>
    <col min="8707" max="8707" width="10.85546875"/>
    <col min="8708" max="8708" width="12.7109375" customWidth="1"/>
    <col min="8709" max="8960" width="10.85546875"/>
    <col min="8961" max="8961" width="17.7109375" customWidth="1"/>
    <col min="8962" max="8962" width="23.5703125" customWidth="1"/>
    <col min="8963" max="8963" width="10.85546875"/>
    <col min="8964" max="8964" width="12.7109375" customWidth="1"/>
    <col min="8965" max="9216" width="10.85546875"/>
    <col min="9217" max="9217" width="17.7109375" customWidth="1"/>
    <col min="9218" max="9218" width="23.5703125" customWidth="1"/>
    <col min="9219" max="9219" width="10.85546875"/>
    <col min="9220" max="9220" width="12.7109375" customWidth="1"/>
    <col min="9221" max="9472" width="10.85546875"/>
    <col min="9473" max="9473" width="17.7109375" customWidth="1"/>
    <col min="9474" max="9474" width="23.5703125" customWidth="1"/>
    <col min="9475" max="9475" width="10.85546875"/>
    <col min="9476" max="9476" width="12.7109375" customWidth="1"/>
    <col min="9477" max="9728" width="10.85546875"/>
    <col min="9729" max="9729" width="17.7109375" customWidth="1"/>
    <col min="9730" max="9730" width="23.5703125" customWidth="1"/>
    <col min="9731" max="9731" width="10.85546875"/>
    <col min="9732" max="9732" width="12.7109375" customWidth="1"/>
    <col min="9733" max="9984" width="10.85546875"/>
    <col min="9985" max="9985" width="17.7109375" customWidth="1"/>
    <col min="9986" max="9986" width="23.5703125" customWidth="1"/>
    <col min="9987" max="9987" width="10.85546875"/>
    <col min="9988" max="9988" width="12.7109375" customWidth="1"/>
    <col min="9989" max="10240" width="10.85546875"/>
    <col min="10241" max="10241" width="17.7109375" customWidth="1"/>
    <col min="10242" max="10242" width="23.5703125" customWidth="1"/>
    <col min="10243" max="10243" width="10.85546875"/>
    <col min="10244" max="10244" width="12.7109375" customWidth="1"/>
    <col min="10245" max="10496" width="10.85546875"/>
    <col min="10497" max="10497" width="17.7109375" customWidth="1"/>
    <col min="10498" max="10498" width="23.5703125" customWidth="1"/>
    <col min="10499" max="10499" width="10.85546875"/>
    <col min="10500" max="10500" width="12.7109375" customWidth="1"/>
    <col min="10501" max="10752" width="10.85546875"/>
    <col min="10753" max="10753" width="17.7109375" customWidth="1"/>
    <col min="10754" max="10754" width="23.5703125" customWidth="1"/>
    <col min="10755" max="10755" width="10.85546875"/>
    <col min="10756" max="10756" width="12.7109375" customWidth="1"/>
    <col min="10757" max="11008" width="10.85546875"/>
    <col min="11009" max="11009" width="17.7109375" customWidth="1"/>
    <col min="11010" max="11010" width="23.5703125" customWidth="1"/>
    <col min="11011" max="11011" width="10.85546875"/>
    <col min="11012" max="11012" width="12.7109375" customWidth="1"/>
    <col min="11013" max="11264" width="10.85546875"/>
    <col min="11265" max="11265" width="17.7109375" customWidth="1"/>
    <col min="11266" max="11266" width="23.5703125" customWidth="1"/>
    <col min="11267" max="11267" width="10.85546875"/>
    <col min="11268" max="11268" width="12.7109375" customWidth="1"/>
    <col min="11269" max="11520" width="10.85546875"/>
    <col min="11521" max="11521" width="17.7109375" customWidth="1"/>
    <col min="11522" max="11522" width="23.5703125" customWidth="1"/>
    <col min="11523" max="11523" width="10.85546875"/>
    <col min="11524" max="11524" width="12.7109375" customWidth="1"/>
    <col min="11525" max="11776" width="10.85546875"/>
    <col min="11777" max="11777" width="17.7109375" customWidth="1"/>
    <col min="11778" max="11778" width="23.5703125" customWidth="1"/>
    <col min="11779" max="11779" width="10.85546875"/>
    <col min="11780" max="11780" width="12.7109375" customWidth="1"/>
    <col min="11781" max="12032" width="10.85546875"/>
    <col min="12033" max="12033" width="17.7109375" customWidth="1"/>
    <col min="12034" max="12034" width="23.5703125" customWidth="1"/>
    <col min="12035" max="12035" width="10.85546875"/>
    <col min="12036" max="12036" width="12.7109375" customWidth="1"/>
    <col min="12037" max="12288" width="10.85546875"/>
    <col min="12289" max="12289" width="17.7109375" customWidth="1"/>
    <col min="12290" max="12290" width="23.5703125" customWidth="1"/>
    <col min="12291" max="12291" width="10.85546875"/>
    <col min="12292" max="12292" width="12.7109375" customWidth="1"/>
    <col min="12293" max="12544" width="10.85546875"/>
    <col min="12545" max="12545" width="17.7109375" customWidth="1"/>
    <col min="12546" max="12546" width="23.5703125" customWidth="1"/>
    <col min="12547" max="12547" width="10.85546875"/>
    <col min="12548" max="12548" width="12.7109375" customWidth="1"/>
    <col min="12549" max="12800" width="10.85546875"/>
    <col min="12801" max="12801" width="17.7109375" customWidth="1"/>
    <col min="12802" max="12802" width="23.5703125" customWidth="1"/>
    <col min="12803" max="12803" width="10.85546875"/>
    <col min="12804" max="12804" width="12.7109375" customWidth="1"/>
    <col min="12805" max="13056" width="10.85546875"/>
    <col min="13057" max="13057" width="17.7109375" customWidth="1"/>
    <col min="13058" max="13058" width="23.5703125" customWidth="1"/>
    <col min="13059" max="13059" width="10.85546875"/>
    <col min="13060" max="13060" width="12.7109375" customWidth="1"/>
    <col min="13061" max="13312" width="10.85546875"/>
    <col min="13313" max="13313" width="17.7109375" customWidth="1"/>
    <col min="13314" max="13314" width="23.5703125" customWidth="1"/>
    <col min="13315" max="13315" width="10.85546875"/>
    <col min="13316" max="13316" width="12.7109375" customWidth="1"/>
    <col min="13317" max="13568" width="10.85546875"/>
    <col min="13569" max="13569" width="17.7109375" customWidth="1"/>
    <col min="13570" max="13570" width="23.5703125" customWidth="1"/>
    <col min="13571" max="13571" width="10.85546875"/>
    <col min="13572" max="13572" width="12.7109375" customWidth="1"/>
    <col min="13573" max="13824" width="10.85546875"/>
    <col min="13825" max="13825" width="17.7109375" customWidth="1"/>
    <col min="13826" max="13826" width="23.5703125" customWidth="1"/>
    <col min="13827" max="13827" width="10.85546875"/>
    <col min="13828" max="13828" width="12.7109375" customWidth="1"/>
    <col min="13829" max="14080" width="10.85546875"/>
    <col min="14081" max="14081" width="17.7109375" customWidth="1"/>
    <col min="14082" max="14082" width="23.5703125" customWidth="1"/>
    <col min="14083" max="14083" width="10.85546875"/>
    <col min="14084" max="14084" width="12.7109375" customWidth="1"/>
    <col min="14085" max="14336" width="10.85546875"/>
    <col min="14337" max="14337" width="17.7109375" customWidth="1"/>
    <col min="14338" max="14338" width="23.5703125" customWidth="1"/>
    <col min="14339" max="14339" width="10.85546875"/>
    <col min="14340" max="14340" width="12.7109375" customWidth="1"/>
    <col min="14341" max="14592" width="10.85546875"/>
    <col min="14593" max="14593" width="17.7109375" customWidth="1"/>
    <col min="14594" max="14594" width="23.5703125" customWidth="1"/>
    <col min="14595" max="14595" width="10.85546875"/>
    <col min="14596" max="14596" width="12.7109375" customWidth="1"/>
    <col min="14597" max="14848" width="10.85546875"/>
    <col min="14849" max="14849" width="17.7109375" customWidth="1"/>
    <col min="14850" max="14850" width="23.5703125" customWidth="1"/>
    <col min="14851" max="14851" width="10.85546875"/>
    <col min="14852" max="14852" width="12.7109375" customWidth="1"/>
    <col min="14853" max="15104" width="10.85546875"/>
    <col min="15105" max="15105" width="17.7109375" customWidth="1"/>
    <col min="15106" max="15106" width="23.5703125" customWidth="1"/>
    <col min="15107" max="15107" width="10.85546875"/>
    <col min="15108" max="15108" width="12.7109375" customWidth="1"/>
    <col min="15109" max="15360" width="10.85546875"/>
    <col min="15361" max="15361" width="17.7109375" customWidth="1"/>
    <col min="15362" max="15362" width="23.5703125" customWidth="1"/>
    <col min="15363" max="15363" width="10.85546875"/>
    <col min="15364" max="15364" width="12.7109375" customWidth="1"/>
    <col min="15365" max="15616" width="10.85546875"/>
    <col min="15617" max="15617" width="17.7109375" customWidth="1"/>
    <col min="15618" max="15618" width="23.5703125" customWidth="1"/>
    <col min="15619" max="15619" width="10.85546875"/>
    <col min="15620" max="15620" width="12.7109375" customWidth="1"/>
    <col min="15621" max="15872" width="10.85546875"/>
    <col min="15873" max="15873" width="17.7109375" customWidth="1"/>
    <col min="15874" max="15874" width="23.5703125" customWidth="1"/>
    <col min="15875" max="15875" width="10.85546875"/>
    <col min="15876" max="15876" width="12.7109375" customWidth="1"/>
    <col min="15877" max="16128" width="10.85546875"/>
    <col min="16129" max="16129" width="17.7109375" customWidth="1"/>
    <col min="16130" max="16130" width="23.5703125" customWidth="1"/>
    <col min="16131" max="16131" width="10.85546875"/>
    <col min="16132" max="16132" width="12.7109375" customWidth="1"/>
    <col min="16133" max="16384" width="10.85546875"/>
  </cols>
  <sheetData>
    <row r="1" spans="1:4" ht="36.75" customHeight="1" x14ac:dyDescent="0.25">
      <c r="A1" s="495"/>
      <c r="B1" s="409" t="str">
        <f>+'2 CONTEXTO E IDENTIFICACIÓN'!B1</f>
        <v>MAPA DE RIESGOS</v>
      </c>
      <c r="C1" s="50" t="str">
        <f>+'2 CONTEXTO E IDENTIFICACIÓN'!C1</f>
        <v>CÓDIGO:</v>
      </c>
      <c r="D1" s="167">
        <f>+'2 CONTEXTO E IDENTIFICACIÓN'!D1</f>
        <v>0</v>
      </c>
    </row>
    <row r="2" spans="1:4" ht="36.75" customHeight="1" x14ac:dyDescent="0.25">
      <c r="A2" s="495"/>
      <c r="B2" s="409"/>
      <c r="C2" s="50" t="str">
        <f>+'2 CONTEXTO E IDENTIFICACIÓN'!C2</f>
        <v>VERSIÓN:</v>
      </c>
      <c r="D2" s="167">
        <f>+'2 CONTEXTO E IDENTIFICACIÓN'!D2</f>
        <v>0</v>
      </c>
    </row>
    <row r="3" spans="1:4" s="234" customFormat="1" x14ac:dyDescent="0.25">
      <c r="A3" s="321" t="s">
        <v>12</v>
      </c>
      <c r="B3" s="497" t="s">
        <v>28</v>
      </c>
      <c r="C3" s="497"/>
      <c r="D3" s="497"/>
    </row>
    <row r="4" spans="1:4" ht="69.75" customHeight="1" x14ac:dyDescent="0.25">
      <c r="A4" s="322"/>
      <c r="B4" s="498"/>
      <c r="C4" s="498"/>
      <c r="D4" s="498"/>
    </row>
    <row r="5" spans="1:4" s="235" customFormat="1" ht="91.5" customHeight="1" x14ac:dyDescent="0.25">
      <c r="A5" s="322"/>
      <c r="B5" s="498"/>
      <c r="C5" s="498"/>
      <c r="D5" s="498"/>
    </row>
    <row r="6" spans="1:4" x14ac:dyDescent="0.25">
      <c r="A6" s="323"/>
      <c r="B6" s="496"/>
      <c r="C6" s="496"/>
      <c r="D6" s="496"/>
    </row>
    <row r="7" spans="1:4" x14ac:dyDescent="0.25">
      <c r="A7" s="323"/>
      <c r="B7" s="496"/>
      <c r="C7" s="496"/>
      <c r="D7" s="496"/>
    </row>
    <row r="8" spans="1:4" x14ac:dyDescent="0.25">
      <c r="A8" s="323"/>
      <c r="B8" s="499"/>
      <c r="C8" s="499"/>
      <c r="D8" s="499"/>
    </row>
    <row r="9" spans="1:4" x14ac:dyDescent="0.25">
      <c r="A9" s="323"/>
      <c r="B9" s="496"/>
      <c r="C9" s="496"/>
      <c r="D9" s="496"/>
    </row>
    <row r="10" spans="1:4" x14ac:dyDescent="0.25">
      <c r="A10" s="324"/>
      <c r="B10" s="236"/>
      <c r="C10" s="236"/>
      <c r="D10" s="236"/>
    </row>
    <row r="11" spans="1:4" x14ac:dyDescent="0.25">
      <c r="A11" s="324"/>
      <c r="B11" s="236"/>
      <c r="C11" s="236"/>
      <c r="D11" s="236"/>
    </row>
    <row r="12" spans="1:4" x14ac:dyDescent="0.25">
      <c r="A12" s="324"/>
      <c r="B12" s="236"/>
      <c r="C12" s="236"/>
      <c r="D12" s="236"/>
    </row>
    <row r="13" spans="1:4" x14ac:dyDescent="0.25">
      <c r="A13" s="324"/>
      <c r="B13" s="236"/>
      <c r="C13" s="236"/>
      <c r="D13" s="236"/>
    </row>
    <row r="14" spans="1:4" x14ac:dyDescent="0.25">
      <c r="A14" s="324"/>
      <c r="B14" s="236"/>
      <c r="C14" s="236"/>
      <c r="D14" s="236"/>
    </row>
    <row r="15" spans="1:4" x14ac:dyDescent="0.25">
      <c r="A15" s="324"/>
      <c r="B15" s="236"/>
      <c r="C15" s="236"/>
      <c r="D15" s="236"/>
    </row>
    <row r="16" spans="1:4" x14ac:dyDescent="0.25">
      <c r="A16" s="324"/>
      <c r="B16" s="236"/>
      <c r="C16" s="236"/>
      <c r="D16" s="236"/>
    </row>
    <row r="17" spans="1:4" x14ac:dyDescent="0.25">
      <c r="A17" s="324"/>
      <c r="B17" s="236"/>
      <c r="C17" s="236"/>
      <c r="D17" s="236"/>
    </row>
    <row r="18" spans="1:4" x14ac:dyDescent="0.25">
      <c r="A18" s="324"/>
      <c r="B18" s="236"/>
      <c r="C18" s="236"/>
      <c r="D18" s="236"/>
    </row>
    <row r="19" spans="1:4" x14ac:dyDescent="0.25">
      <c r="A19" s="324"/>
      <c r="B19" s="236"/>
      <c r="C19" s="236"/>
      <c r="D19" s="236"/>
    </row>
    <row r="20" spans="1:4" x14ac:dyDescent="0.25">
      <c r="A20" s="324"/>
      <c r="B20" s="236"/>
      <c r="C20" s="236"/>
      <c r="D20" s="236"/>
    </row>
    <row r="21" spans="1:4" x14ac:dyDescent="0.25">
      <c r="A21" s="324"/>
      <c r="B21" s="236"/>
      <c r="C21" s="236"/>
      <c r="D21" s="236"/>
    </row>
    <row r="22" spans="1:4" x14ac:dyDescent="0.25">
      <c r="A22" s="324"/>
      <c r="B22" s="236"/>
      <c r="C22" s="236"/>
      <c r="D22" s="236"/>
    </row>
    <row r="23" spans="1:4" x14ac:dyDescent="0.25">
      <c r="A23" s="324"/>
      <c r="B23" s="236"/>
      <c r="C23" s="236"/>
      <c r="D23" s="236"/>
    </row>
  </sheetData>
  <sheetProtection sheet="1" scenarios="1" formatCells="0" formatColumns="0" formatRows="0" insertRows="0"/>
  <mergeCells count="9">
    <mergeCell ref="A1:A2"/>
    <mergeCell ref="B9:D9"/>
    <mergeCell ref="B3:D3"/>
    <mergeCell ref="B5:D5"/>
    <mergeCell ref="B8:D8"/>
    <mergeCell ref="B4:D4"/>
    <mergeCell ref="B7:D7"/>
    <mergeCell ref="B6:D6"/>
    <mergeCell ref="B1:B2"/>
  </mergeCells>
  <pageMargins left="0.7" right="0.7" top="0.75" bottom="0.75" header="0.3" footer="0.3"/>
  <pageSetup scale="77"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13</vt:i4>
      </vt:variant>
    </vt:vector>
  </HeadingPairs>
  <TitlesOfParts>
    <vt:vector size="24" baseType="lpstr">
      <vt:lpstr>1 INSTRUCTIVO</vt:lpstr>
      <vt:lpstr>2 CONTEXTO E IDENTIFICACIÓN</vt:lpstr>
      <vt:lpstr>3 PROBABIL E IMPACTO INHERENTE</vt:lpstr>
      <vt:lpstr>4 MAPA CALOR INHERENTE</vt:lpstr>
      <vt:lpstr>5 VALORACIÓN DEL CONTROL</vt:lpstr>
      <vt:lpstr>6 MAPA CALOR RESIDUAL</vt:lpstr>
      <vt:lpstr>7 MAPA CALOR INHEREN Y RESIDUAL</vt:lpstr>
      <vt:lpstr>8 MAPA RIESGOS</vt:lpstr>
      <vt:lpstr>11 FORMULAS</vt:lpstr>
      <vt:lpstr>9 RIESGO DEL PROCESO</vt:lpstr>
      <vt:lpstr>10 CONTROL DE CAMBIOS</vt:lpstr>
      <vt:lpstr>Afectación_Económica</vt:lpstr>
      <vt:lpstr>'10 CONTROL DE CAMBIOS'!Área_de_impresión</vt:lpstr>
      <vt:lpstr>'3 PROBABIL E IMPACTO INHERENTE'!Área_de_impresión</vt:lpstr>
      <vt:lpstr>E_Relaciones_Laborales</vt:lpstr>
      <vt:lpstr>F_Usuarios_Productos_y_Prácticas_Organizacionales</vt:lpstr>
      <vt:lpstr>G_Daños_Activos_Físicos</vt:lpstr>
      <vt:lpstr>Reducir_mitigar_Transferir_Evitar</vt:lpstr>
      <vt:lpstr>Reputacional</vt:lpstr>
      <vt:lpstr>Requiere_Plan_de_Acción</vt:lpstr>
      <vt:lpstr>Tipo</vt:lpstr>
      <vt:lpstr>'2 CONTEXTO E IDENTIFICACIÓN'!Títulos_a_imprimir</vt:lpstr>
      <vt:lpstr>'3 PROBABIL E IMPACTO INHERENTE'!Títulos_a_imprimir</vt:lpstr>
      <vt:lpstr>'5 VALORACIÓN DEL CONTROL'!Títulos_a_imprimir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BENAVIDES SALAS</dc:creator>
  <cp:lastModifiedBy>USUARIO</cp:lastModifiedBy>
  <cp:lastPrinted>2021-05-20T21:19:24Z</cp:lastPrinted>
  <dcterms:created xsi:type="dcterms:W3CDTF">2006-09-16T00:00:00Z</dcterms:created>
  <dcterms:modified xsi:type="dcterms:W3CDTF">2023-06-09T19:54:37Z</dcterms:modified>
</cp:coreProperties>
</file>