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MATRIZ GESTIÓN INTEGRAL DEL RIESGO POR PROCESO\"/>
    </mc:Choice>
  </mc:AlternateContent>
  <xr:revisionPtr revIDLastSave="0" documentId="13_ncr:1_{4B52BF60-EA3B-4BFC-87B5-F7C5A86B44F7}" xr6:coauthVersionLast="47" xr6:coauthVersionMax="47" xr10:uidLastSave="{00000000-0000-0000-0000-000000000000}"/>
  <bookViews>
    <workbookView xWindow="0" yWindow="0" windowWidth="14400" windowHeight="1740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3" r:id="rId12"/>
  </pivotCaches>
</workbook>
</file>

<file path=xl/calcChain.xml><?xml version="1.0" encoding="utf-8"?>
<calcChain xmlns="http://schemas.openxmlformats.org/spreadsheetml/2006/main">
  <c r="T10" i="1" l="1"/>
  <c r="Q10" i="1"/>
  <c r="H10" i="1"/>
  <c r="I10" i="1" s="1"/>
  <c r="K29" i="1"/>
  <c r="K57" i="1"/>
  <c r="K24" i="1"/>
  <c r="K43" i="1"/>
  <c r="K55" i="1"/>
  <c r="K32" i="1"/>
  <c r="K48" i="1"/>
  <c r="K33" i="1"/>
  <c r="K17" i="1"/>
  <c r="K27" i="1"/>
  <c r="K21" i="1"/>
  <c r="K35" i="1"/>
  <c r="K38" i="1"/>
  <c r="K19" i="1"/>
  <c r="K31" i="1"/>
  <c r="K25" i="1"/>
  <c r="K42" i="1"/>
  <c r="K59" i="1"/>
  <c r="K63" i="1"/>
  <c r="K39" i="1"/>
  <c r="K41" i="1"/>
  <c r="K54" i="1"/>
  <c r="K18" i="1"/>
  <c r="K30" i="1"/>
  <c r="K49" i="1"/>
  <c r="K37" i="1"/>
  <c r="K44" i="1"/>
  <c r="K68" i="1"/>
  <c r="K61" i="1"/>
  <c r="K47" i="1"/>
  <c r="K23" i="1"/>
  <c r="K62" i="1"/>
  <c r="K50" i="1"/>
  <c r="K66" i="1"/>
  <c r="K26" i="1"/>
  <c r="K20" i="1"/>
  <c r="K65" i="1"/>
  <c r="K69" i="1"/>
  <c r="K36" i="1"/>
  <c r="K53" i="1"/>
  <c r="K67" i="1"/>
  <c r="K56" i="1"/>
  <c r="K60" i="1"/>
  <c r="K45" i="1"/>
  <c r="K51" i="1"/>
  <c r="F221" i="13" l="1"/>
  <c r="F211" i="13"/>
  <c r="F212" i="13"/>
  <c r="F213" i="13"/>
  <c r="F214" i="13"/>
  <c r="F215" i="13"/>
  <c r="F216" i="13"/>
  <c r="F217" i="13"/>
  <c r="F218" i="13"/>
  <c r="F219" i="13"/>
  <c r="F220" i="13"/>
  <c r="F210" i="13"/>
  <c r="B221" i="13" a="1"/>
  <c r="K13" i="1"/>
  <c r="K14" i="1"/>
  <c r="K15" i="1"/>
  <c r="K12"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34" i="1"/>
  <c r="L34" i="1" s="1"/>
  <c r="K16" i="1"/>
  <c r="L16" i="1" s="1"/>
  <c r="K46" i="1"/>
  <c r="L46" i="1" s="1"/>
  <c r="K22" i="1"/>
  <c r="L22" i="1" s="1"/>
  <c r="K64" i="1"/>
  <c r="L64" i="1" s="1"/>
  <c r="K52" i="1"/>
  <c r="L52" i="1" s="1"/>
  <c r="K58" i="1"/>
  <c r="L58" i="1" s="1"/>
  <c r="K10" i="1"/>
  <c r="L10" i="1" s="1"/>
  <c r="M46" i="1" l="1"/>
  <c r="AB10" i="18"/>
  <c r="J42" i="18"/>
  <c r="J18" i="18"/>
  <c r="P34" i="18"/>
  <c r="N46" i="1"/>
  <c r="AB18" i="18"/>
  <c r="AH34" i="18"/>
  <c r="J26" i="18"/>
  <c r="P10" i="18"/>
  <c r="AH10" i="18"/>
  <c r="V34" i="18"/>
  <c r="P18" i="18"/>
  <c r="P42" i="18"/>
  <c r="J34" i="18"/>
  <c r="V10" i="18"/>
  <c r="AH42" i="18"/>
  <c r="V18" i="18"/>
  <c r="AB26" i="18"/>
  <c r="AB34" i="18"/>
  <c r="AH26" i="18"/>
  <c r="AB42" i="18"/>
  <c r="V26" i="18"/>
  <c r="V42" i="18"/>
  <c r="J10" i="18"/>
  <c r="AH18" i="18"/>
  <c r="P26" i="18"/>
  <c r="R34" i="18"/>
  <c r="X42" i="18"/>
  <c r="L34" i="18"/>
  <c r="AD34" i="18"/>
  <c r="AJ42" i="18"/>
  <c r="AD10" i="18"/>
  <c r="R10" i="18"/>
  <c r="R42" i="18"/>
  <c r="L42" i="18"/>
  <c r="X26" i="18"/>
  <c r="L26" i="18"/>
  <c r="AJ18" i="18"/>
  <c r="X18" i="18"/>
  <c r="N52" i="1"/>
  <c r="AJ26" i="18"/>
  <c r="R18" i="18"/>
  <c r="X34" i="18"/>
  <c r="AJ10" i="18"/>
  <c r="AD26" i="18"/>
  <c r="AD42" i="18"/>
  <c r="AJ34" i="18"/>
  <c r="X10" i="18"/>
  <c r="R26" i="18"/>
  <c r="AD18" i="18"/>
  <c r="M52" i="1"/>
  <c r="L10" i="18"/>
  <c r="L18" i="18"/>
  <c r="AD30" i="18"/>
  <c r="X6" i="18"/>
  <c r="AJ38" i="18"/>
  <c r="AJ30" i="18"/>
  <c r="AJ22" i="18"/>
  <c r="R22" i="18"/>
  <c r="X30" i="18"/>
  <c r="AJ6" i="18"/>
  <c r="L6" i="18"/>
  <c r="L38" i="18"/>
  <c r="R30" i="18"/>
  <c r="AD14" i="18"/>
  <c r="X22" i="18"/>
  <c r="AD38" i="18"/>
  <c r="L14" i="18"/>
  <c r="N16" i="1"/>
  <c r="AD6" i="18"/>
  <c r="AD22" i="18"/>
  <c r="X38" i="18"/>
  <c r="M16" i="1"/>
  <c r="AB16" i="1" s="1"/>
  <c r="AA16" i="1" s="1"/>
  <c r="R14" i="18"/>
  <c r="L30" i="18"/>
  <c r="L22" i="18"/>
  <c r="R38" i="18"/>
  <c r="R6" i="18"/>
  <c r="AJ14" i="18"/>
  <c r="X14" i="18"/>
  <c r="Z42" i="18"/>
  <c r="AF18" i="18"/>
  <c r="T18" i="18"/>
  <c r="Z26" i="18"/>
  <c r="AF34" i="18"/>
  <c r="AL34" i="18"/>
  <c r="AF42" i="18"/>
  <c r="N42" i="18"/>
  <c r="T10" i="18"/>
  <c r="Z18" i="18"/>
  <c r="N58" i="1"/>
  <c r="AL10" i="18"/>
  <c r="AL42" i="18"/>
  <c r="AL26" i="18"/>
  <c r="AF26" i="18"/>
  <c r="N34" i="18"/>
  <c r="Z10" i="18"/>
  <c r="M58" i="1"/>
  <c r="N18" i="18"/>
  <c r="AF10" i="18"/>
  <c r="T26" i="18"/>
  <c r="N26" i="18"/>
  <c r="T34" i="18"/>
  <c r="AL18" i="18"/>
  <c r="T42" i="18"/>
  <c r="N10" i="18"/>
  <c r="Z34"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M34" i="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AF30" i="18"/>
  <c r="T14" i="18"/>
  <c r="Z22" i="18"/>
  <c r="AL38" i="18"/>
  <c r="T30" i="18"/>
  <c r="N14" i="18"/>
  <c r="T38" i="18"/>
  <c r="AL6" i="18"/>
  <c r="T22" i="18"/>
  <c r="Z14" i="18"/>
  <c r="AL14" i="18"/>
  <c r="Z38" i="18"/>
  <c r="N22" i="18"/>
  <c r="AF22" i="18"/>
  <c r="Z6" i="18"/>
  <c r="N6" i="18"/>
  <c r="M22" i="1"/>
  <c r="AF6" i="18"/>
  <c r="AF14" i="18"/>
  <c r="AF38" i="18"/>
  <c r="N38" i="18"/>
  <c r="N22" i="1"/>
  <c r="AL30" i="18"/>
  <c r="Z30" i="18"/>
  <c r="AL22" i="18"/>
  <c r="N30" i="18"/>
  <c r="T6" i="18"/>
  <c r="J40" i="18"/>
  <c r="J8" i="18"/>
  <c r="AB40" i="18"/>
  <c r="AB32" i="18"/>
  <c r="AH32" i="18"/>
  <c r="AB8" i="18"/>
  <c r="AB24" i="18"/>
  <c r="J16" i="18"/>
  <c r="J24" i="18"/>
  <c r="P32" i="18"/>
  <c r="J32" i="18"/>
  <c r="V24" i="18"/>
  <c r="P8" i="18"/>
  <c r="P24" i="18"/>
  <c r="P16" i="18"/>
  <c r="AH16" i="18"/>
  <c r="P40" i="18"/>
  <c r="V16" i="18"/>
  <c r="V32" i="18"/>
  <c r="N28" i="1"/>
  <c r="M28" i="1"/>
  <c r="V8" i="18"/>
  <c r="AB16" i="18"/>
  <c r="AH24" i="18"/>
  <c r="V40" i="18"/>
  <c r="AH8" i="18"/>
  <c r="AH40" i="18"/>
  <c r="P14" i="18"/>
  <c r="J38" i="18"/>
  <c r="V22" i="18"/>
  <c r="AH6" i="18"/>
  <c r="V14" i="18"/>
  <c r="V6" i="18"/>
  <c r="J6" i="18"/>
  <c r="AH14" i="18"/>
  <c r="P30" i="18"/>
  <c r="AH38" i="18"/>
  <c r="AH22" i="18"/>
  <c r="J14" i="18"/>
  <c r="P6" i="18"/>
  <c r="J22" i="18"/>
  <c r="N10" i="1"/>
  <c r="AB38" i="18"/>
  <c r="AB22" i="18"/>
  <c r="P22" i="18"/>
  <c r="V30" i="18"/>
  <c r="AB30" i="18"/>
  <c r="AB14" i="18"/>
  <c r="M10" i="1"/>
  <c r="AB10" i="1" s="1"/>
  <c r="AA10" i="1" s="1"/>
  <c r="AB6" i="18"/>
  <c r="AH30" i="18"/>
  <c r="J30" i="18"/>
  <c r="P38" i="18"/>
  <c r="V38" i="18"/>
  <c r="N24" i="18"/>
  <c r="AF24" i="18"/>
  <c r="T32" i="18"/>
  <c r="AF32" i="18"/>
  <c r="T16" i="18"/>
  <c r="T40" i="18"/>
  <c r="AF40" i="18"/>
  <c r="N32" i="18"/>
  <c r="N16" i="18"/>
  <c r="AL32" i="18"/>
  <c r="Z40" i="18"/>
  <c r="N40" i="18"/>
  <c r="AL8" i="18"/>
  <c r="Z24" i="18"/>
  <c r="AF8" i="18"/>
  <c r="AL16" i="18"/>
  <c r="M40" i="1"/>
  <c r="AL40" i="18"/>
  <c r="Z16" i="18"/>
  <c r="T8" i="18"/>
  <c r="T24" i="18"/>
  <c r="AF16" i="18"/>
  <c r="AL24" i="18"/>
  <c r="Z32" i="18"/>
  <c r="N40" i="1"/>
  <c r="N8" i="18"/>
  <c r="Z8" i="18"/>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<sst xmlns="http://schemas.openxmlformats.org/spreadsheetml/2006/main" count="385" uniqueCount="269">
  <si>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</si>
  <si>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</si>
  <si>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</si>
  <si>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</si>
  <si>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</si>
  <si>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</si>
  <si>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</si>
  <si>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</si>
  <si>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</si>
  <si>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</si>
  <si>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</si>
  <si>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</si>
  <si>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</si>
  <si>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</si>
  <si>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</si>
  <si>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</si>
  <si>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</si>
  <si>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</si>
  <si>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</si>
  <si>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</si>
  <si>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</si>
  <si>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</si>
  <si>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</si>
  <si>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</si>
  <si>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</si>
  <si>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</si>
  <si>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</si>
  <si>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</si>
  <si>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</si>
  <si>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</si>
  <si>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</si>
  <si>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</si>
  <si>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</si>
  <si>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</si>
  <si>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</si>
  <si>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</si>
  <si>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</si>
  <si>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</si>
  <si>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</si>
  <si>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</si>
  <si>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</si>
  <si>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</si>
  <si>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</si>
  <si>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</si>
  <si>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</si>
  <si>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</si>
  <si>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</si>
  <si>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</si>
  <si>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</si>
  <si>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</si>
  <si>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</si>
  <si>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</si>
  <si>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</si>
  <si>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</si>
  <si>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</si>
  <si>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</si>
  <si>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</si>
  <si>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</si>
  <si>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</si>
  <si>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</si>
  <si>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</si>
  <si>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</si>
  <si>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</si>
  <si>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</si>
  <si>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</si>
  <si>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</si>
  <si>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</si>
  <si>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</si>
  <si>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</si>
  <si>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</si>
  <si>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</si>
  <si>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</si>
  <si>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</si>
  <si>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</si>
  <si>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</si>
  <si>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</si>
  <si>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</si>
  <si>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</si>
  <si>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</si>
  <si>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</si>
  <si>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</si>
  <si>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</si>
  <si>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</si>
  <si>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</si>
  <si>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</si>
  <si>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</si>
  <si>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</si>
  <si>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</si>
  <si>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</si>
  <si>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</si>
  <si>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</si>
  <si>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</si>
  <si>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</si>
  <si>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</si>
  <si>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</si>
  <si>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</si>
  <si>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</si>
  <si>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</si>
  <si>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</si>
  <si>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</si>
  <si>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</si>
  <si>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</si>
  <si>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</si>
  <si>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</si>
  <si>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</si>
  <si>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</si>
  <si>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</si>
  <si>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</si>
  <si>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</si>
  <si>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</si>
  <si>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</si>
  <si>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</si>
  <si>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</si>
  <si>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</si>
  <si>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</si>
  <si>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</si>
  <si>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</si>
  <si>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</si>
  <si>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</si>
  <si>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</si>
  <si>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</si>
  <si>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</si>
  <si>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</si>
  <si>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</si>
  <si>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</si>
  <si>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</si>
  <si>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</si>
  <si>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</si>
  <si>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</si>
  <si>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</si>
  <si>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</si>
  <si>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</si>
  <si>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</si>
  <si>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</si>
  <si>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</si>
  <si>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</si>
  <si>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</si>
  <si>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</si>
  <si>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</si>
  <si>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</si>
  <si>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</si>
  <si>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</si>
  <si>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</si>
  <si>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</si>
  <si>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</si>
  <si>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</si>
  <si>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</si>
  <si>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</si>
  <si>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</si>
  <si>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</si>
  <si>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</si>
  <si>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</si>
  <si>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</si>
  <si>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</si>
  <si>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</si>
  <si>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</si>
  <si>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</si>
  <si>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</si>
  <si>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</si>
  <si>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</si>
  <si>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</si>
  <si>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</si>
  <si>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</si>
  <si>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</si>
  <si>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</si>
  <si>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</si>
  <si>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</si>
  <si>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</si>
  <si>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</si>
  <si>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</si>
  <si>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</si>
  <si>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</si>
  <si>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</si>
  <si>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</si>
  <si>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</si>
  <si>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</si>
  <si>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</si>
  <si>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</si>
  <si>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</si>
  <si>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</si>
  <si>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</si>
  <si>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</si>
  <si>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</si>
  <si>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</si>
  <si>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</si>
  <si>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</si>
  <si>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</si>
  <si>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</si>
  <si>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</si>
  <si>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</si>
  <si>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</si>
  <si>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</si>
  <si>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</si>
  <si>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</si>
  <si>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</si>
  <si>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</si>
  <si>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</si>
  <si>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</si>
  <si>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</si>
  <si>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</si>
  <si>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</si>
  <si>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</si>
  <si>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</si>
  <si>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</si>
  <si>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</si>
  <si>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</si>
  <si>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</si>
  <si>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</si>
  <si>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</si>
  <si>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</si>
  <si>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</si>
  <si>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</si>
  <si>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</si>
  <si>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</si>
  <si>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</si>
  <si>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</si>
  <si>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</si>
  <si>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</si>
  <si>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</si>
  <si>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</si>
  <si>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</si>
  <si>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</si>
  <si>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</si>
  <si>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</si>
  <si>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</si>
  <si>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</si>
  <si>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</si>
  <si>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</si>
  <si>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</si>
  <si>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</si>
  <si>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</si>
  <si>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</si>
  <si>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</si>
  <si>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</si>
  <si>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</si>
  <si>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</si>
  <si>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</si>
  <si>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</si>
  <si>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</si>
  <si>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</si>
  <si>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</si>
  <si>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</si>
  <si>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</si>
  <si>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</si>
  <si>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</si>
  <si>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</si>
  <si>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</si>
  <si>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</si>
  <si>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</si>
  <si>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</si>
  <si>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</si>
  <si>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</si>
  <si>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</si>
  <si>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</si>
  <si>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</si>
  <si>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</si>
  <si>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SEGURIDAD Y SALUD EN EL TRABAJO</t>
  </si>
  <si>
    <t xml:space="preserve">Proveer ambientes de trabajo seguros, cuidando la salud, previniendo lesiones y enfermedades en los trabajadores, estudiantes, proveedores usuarios y visitantes. Controlar y reducir los riesgos mecánicos, ergonómicos, biológicos, químicos y psicosociales, garantizando la sensibilización del recurso humano en los riesgos a que están expuestos y su autocuidado; mejorando continuamente la gestión y desempeño de la seguridad y salud en el trabajo y cumpliendo con la normatividad aplicable y  otros requisitos que suscriba la organización. </t>
  </si>
  <si>
    <t xml:space="preserve">Fallas en el sistema
</t>
  </si>
  <si>
    <t>Sanciones desde el Ministerio del Trabajo al HUDN</t>
  </si>
  <si>
    <t>Incumplimiento en los tiempos establecidos para reportar accidentes de trabajo</t>
  </si>
  <si>
    <t>Posibilidad de pérdida Económica y Reputacional por sanciones desde el Ministerio del Trabajo al HUDN, debido a incumplimiento en los tiempos establecidos para reportar accidentes de trabajo</t>
  </si>
  <si>
    <t>Profesional especializada de SST o su delegado, realizan capacitación, re inducción y difusión de información, con el fin de que reporten los accidentes de manera adecuada y en el tiempo establecido, el cual es de 2 días hábiles luego del evento, establecido en el  Art 62 decreto 1295 de 1994.</t>
  </si>
  <si>
    <t>Inoportunidad en el reporte de cumplimiento de estándares mínimos según la resolución 0312 de 2019</t>
  </si>
  <si>
    <t>Profesional especializada de SST, da cumplimiento al cronograma previsto para realizar la actividad en los tiempos oportunos.</t>
  </si>
  <si>
    <t>Mantener controles que se vienen trabajando</t>
  </si>
  <si>
    <t>Profesional especializada de SST</t>
  </si>
  <si>
    <t>Posibilidad de pérdida Económica y Reputacional por inoportunidad en el reporte de cumplimiento de estándares mínimos según la resolución 0312 de 2019, debido a fallas en el sistema.</t>
  </si>
  <si>
    <t>Identificación y valoración de peligros ocupacionales y requisitos legales asociados, para proponer controles que procuren la prevención de accidentes de trabajo y enfermedades laborales, los cuales se ejecutan y evalúan de acuerdo el ciclo PHVA en el HUDN.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</si>
</sst>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209</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210</v>
      </c>
      <c r="F17" s="140"/>
      <c r="G17" s="112"/>
      <c r="H17" s="113"/>
    </row>
    <row r="18" spans="2:8" ht="27.75" customHeight="1" x14ac:dyDescent="0.25">
      <c r="B18" s="109"/>
      <c r="C18" s="147" t="s">
        <v>3</v>
      </c>
      <c r="D18" s="148"/>
      <c r="E18" s="139" t="s">
        <v>211</v>
      </c>
      <c r="F18" s="140"/>
      <c r="G18" s="112"/>
      <c r="H18" s="113"/>
    </row>
    <row r="19" spans="2:8" ht="28.5" customHeight="1" x14ac:dyDescent="0.25">
      <c r="B19" s="109"/>
      <c r="C19" s="147" t="s">
        <v>42</v>
      </c>
      <c r="D19" s="148"/>
      <c r="E19" s="139" t="s">
        <v>212</v>
      </c>
      <c r="F19" s="140"/>
      <c r="G19" s="112"/>
      <c r="H19" s="113"/>
    </row>
    <row r="20" spans="2:8" ht="72.75" customHeight="1" x14ac:dyDescent="0.25">
      <c r="B20" s="109"/>
      <c r="C20" s="147" t="s">
        <v>1</v>
      </c>
      <c r="D20" s="148"/>
      <c r="E20" s="139" t="s">
        <v>213</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16" zoomScale="80" zoomScaleNormal="80" workbookViewId="0">
      <selection activeCell="E16" sqref="E16:E2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229" t="s">
        <v>257</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268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259</v>
      </c>
      <c r="D10" s="203" t="s">
        <v>260</v>
      </c>
      <c r="E10" s="206" t="s">
        <v>261</v>
      </c>
      <c r="F10" s="203" t="s">
        <v>123</v>
      </c>
      <c r="G10" s="209">
        <v>60</v>
      </c>
      <c r="H10" s="212" t="str">
        <f>IF(G10&lt;=0,"",IF(G10&lt;=2,"Muy Baja",IF(G10&lt;=24,"Baja",IF(G10&lt;=500,"Media",IF(G10&lt;=5000,"Alta","Muy Alta")))))</f>
        <v>Media</v>
      </c>
      <c r="I10" s="194">
        <f>IF(H10="","",IF(H10="Muy Baja",0.2,IF(H10="Baja",0.4,IF(H10="Media",0.6,IF(H10="Alta",0.8,IF(H10="Muy Alta",1,))))))</f>
        <v>0.6</v>
      </c>
      <c r="J10" s="215" t="s">
        <v>150</v>
      </c>
      <c r="K10" s="194" t="str">
        <f ca="1">IF(NOT(ISERROR(MATCH(J10,'Tabla Impacto'!$B$221:$B$223,0))),'Tabla Impacto'!$F$223&amp;"Por favor no seleccionar los criterios de impacto(Afectación Económica o presupuestal y Pérdida Reputacional)",J10)</f>
        <v xml:space="preserve">     Entre 10 y 50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Menor</v>
      </c>
      <c r="M10" s="194">
        <f ca="1">IF(L10="","",IF(L10="Leve",0.2,IF(L10="Menor",0.4,IF(L10="Moderado",0.6,IF(L10="Mayor",0.8,IF(L10="Catastrófico",1,))))))</f>
        <v>0.4</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262</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23</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3" t="s">
        <v>265</v>
      </c>
      <c r="AF10" s="134" t="s">
        <v>266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133</v>
      </c>
      <c r="C16" s="203" t="s">
        <v>263</v>
      </c>
      <c r="D16" s="203" t="s">
        <v>258</v>
      </c>
      <c r="E16" s="206" t="s">
        <v>267</v>
      </c>
      <c r="F16" s="203" t="s">
        <v>123</v>
      </c>
      <c r="G16" s="209">
        <v>2</v>
      </c>
      <c r="H16" s="212" t="str">
        <f>IF(G16&lt;=0,"",IF(G16&lt;=2,"Muy Baja",IF(G16&lt;=24,"Baja",IF(G16&lt;=500,"Media",IF(G16&lt;=5000,"Alta","Muy Alta")))))</f>
        <v>Muy Baja</v>
      </c>
      <c r="I16" s="194">
        <f>IF(H16="","",IF(H16="Muy Baja",0.2,IF(H16="Baja",0.4,IF(H16="Media",0.6,IF(H16="Alta",0.8,IF(H16="Muy Alta",1,))))))</f>
        <v>0.2</v>
      </c>
      <c r="J16" s="215" t="s">
        <v>150</v>
      </c>
      <c r="K16" s="194" t="str">
        <f ca="1">IF(NOT(ISERROR(MATCH(J16,'Tabla Impacto'!$B$221:$B$223,0))),'Tabla Impacto'!$F$223&amp;"Por favor no seleccionar los criterios de impacto(Afectación Económica o presupuestal y Pérdida Reputacional)",J16)</f>
        <v xml:space="preserve">     Entre 10 y 50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Menor</v>
      </c>
      <c r="M16" s="194">
        <f ca="1">IF(L16="","",IF(L16="Leve",0.2,IF(L16="Menor",0.4,IF(L16="Moderado",0.6,IF(L16="Mayor",0.8,IF(L16="Catastrófico",1,))))))</f>
        <v>0.4</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136</v>
      </c>
      <c r="AE16" s="133" t="s">
        <v>265</v>
      </c>
      <c r="AF16" s="134" t="s">
        <v>266</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c r="C22" s="203"/>
      <c r="D22" s="203"/>
      <c r="E22" s="206"/>
      <c r="F22" s="203"/>
      <c r="G22" s="209"/>
      <c r="H22" s="212" t="str">
        <f>IF(G22&lt;=0,"",IF(G22&lt;=2,"Muy Baja",IF(G22&lt;=24,"Baja",IF(G22&lt;=500,"Media",IF(G22&lt;=5000,"Alta","Muy Alta")))))</f>
        <v/>
      </c>
      <c r="I22" s="194" t="str">
        <f>IF(H22="","",IF(H22="Muy Baja",0.2,IF(H22="Baja",0.4,IF(H22="Media",0.6,IF(H22="Alta",0.8,IF(H22="Muy Alta",1,))))))</f>
        <v/>
      </c>
      <c r="J22" s="215"/>
      <c r="K22" s="194">
        <f ca="1">IF(NOT(ISERROR(MATCH(J22,'Tabla Impacto'!$B$221:$B$223,0))),'Tabla Impacto'!$F$223&amp;"Por favor no seleccionar los criterios de impacto(Afectación Económica o presupuestal y Pérdida Reputacional)",J22)</f>
        <v>0</v>
      </c>
      <c r="L22" s="212" t="str">
        <f ca="1">IF(OR(K22='Tabla Impacto'!$C$11,K22='Tabla Impacto'!$D$11),"Leve",IF(OR(K22='Tabla Impacto'!$C$12,K22='Tabla Impacto'!$D$12),"Menor",IF(OR(K22='Tabla Impacto'!$C$13,K22='Tabla Impacto'!$D$13),"Moderado",IF(OR(K22='Tabla Impacto'!$C$14,K22='Tabla Impacto'!$D$14),"Mayor",IF(OR(K22='Tabla Impacto'!$C$15,K22='Tabla Impacto'!$D$15),"Catastrófico","")))))</f>
        <v/>
      </c>
      <c r="M22" s="194" t="str">
        <f ca="1">IF(L22="","",IF(L22="Leve",0.2,IF(L22="Menor",0.4,IF(L22="Moderado",0.6,IF(L22="Mayor",0.8,IF(L22="Catastrófico",1,))))))</f>
        <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c r="C28" s="203"/>
      <c r="D28" s="203"/>
      <c r="E28" s="206"/>
      <c r="F28" s="203"/>
      <c r="G28" s="209"/>
      <c r="H28" s="212" t="str">
        <f>IF(G28&lt;=0,"",IF(G28&lt;=2,"Muy Baja",IF(G28&lt;=24,"Baja",IF(G28&lt;=500,"Media",IF(G28&lt;=5000,"Alta","Muy Alta")))))</f>
        <v/>
      </c>
      <c r="I28" s="194" t="str">
        <f>IF(H28="","",IF(H28="Muy Baja",0.2,IF(H28="Baja",0.4,IF(H28="Media",0.6,IF(H28="Alta",0.8,IF(H28="Muy Alta",1,))))))</f>
        <v/>
      </c>
      <c r="J28" s="215"/>
      <c r="K28" s="194">
        <f ca="1">IF(NOT(ISERROR(MATCH(J28,'Tabla Impacto'!$B$221:$B$223,0))),'Tabla Impacto'!$F$223&amp;"Por favor no seleccionar los criterios de impacto(Afectación Económica o presupuestal y Pérdida Reputacional)",J28)</f>
        <v>0</v>
      </c>
      <c r="L28" s="212" t="str">
        <f ca="1">IF(OR(K28='Tabla Impacto'!$C$11,K28='Tabla Impacto'!$D$11),"Leve",IF(OR(K28='Tabla Impacto'!$C$12,K28='Tabla Impacto'!$D$12),"Menor",IF(OR(K28='Tabla Impacto'!$C$13,K28='Tabla Impacto'!$D$13),"Moderado",IF(OR(K28='Tabla Impacto'!$C$14,K28='Tabla Impacto'!$D$14),"Mayor",IF(OR(K28='Tabla Impacto'!$C$15,K28='Tabla Impacto'!$D$15),"Catastrófico","")))))</f>
        <v/>
      </c>
      <c r="M28" s="194" t="str">
        <f ca="1">IF(L28="","",IF(L28="Leve",0.2,IF(L28="Menor",0.4,IF(L28="Moderado",0.6,IF(L28="Mayor",0.8,IF(L28="Catastrófico",1,))))))</f>
        <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R1</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R2</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R2C1</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2024-04-23T20:32:39Z</dcterms:modified>
</cp:coreProperties>
</file>