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EJECUCION PAA ENERO-DIC 2017" sheetId="39" r:id="rId1"/>
    <sheet name=" CONSOLIDADO POR RUBROS " sheetId="22" state="hidden" r:id="rId2"/>
    <sheet name="Relacion equipos medicos-indus " sheetId="27" state="hidden" r:id="rId3"/>
    <sheet name="coord. neurocirugia " sheetId="23" state="hidden" r:id="rId4"/>
    <sheet name="AREAS ADMINISTRATIVAS" sheetId="19" state="hidden" r:id="rId5"/>
    <sheet name="OFICINA CALIDAD" sheetId="1" state="hidden" r:id="rId6"/>
  </sheets>
  <calcPr calcId="152511"/>
</workbook>
</file>

<file path=xl/calcChain.xml><?xml version="1.0" encoding="utf-8"?>
<calcChain xmlns="http://schemas.openxmlformats.org/spreadsheetml/2006/main">
  <c r="J87" i="39" l="1"/>
  <c r="I86" i="39"/>
  <c r="H86" i="39"/>
  <c r="I84" i="39"/>
  <c r="H84" i="39"/>
  <c r="I82" i="39"/>
  <c r="H82" i="39"/>
  <c r="I80" i="39"/>
  <c r="H80" i="39"/>
  <c r="I78" i="39"/>
  <c r="H78" i="39"/>
  <c r="I76" i="39"/>
  <c r="H76" i="39"/>
  <c r="I74" i="39"/>
  <c r="H74" i="39"/>
  <c r="I72" i="39"/>
  <c r="H72" i="39"/>
  <c r="I70" i="39"/>
  <c r="H70" i="39"/>
  <c r="I68" i="39"/>
  <c r="H68" i="39"/>
  <c r="I66" i="39"/>
  <c r="H66" i="39"/>
  <c r="I62" i="39"/>
  <c r="H62" i="39"/>
  <c r="I59" i="39"/>
  <c r="H59" i="39"/>
  <c r="I56" i="39"/>
  <c r="H56" i="39"/>
  <c r="I54" i="39"/>
  <c r="H54" i="39"/>
  <c r="I52" i="39"/>
  <c r="H52" i="39"/>
  <c r="I50" i="39"/>
  <c r="H50" i="39"/>
  <c r="I48" i="39"/>
  <c r="H48" i="39"/>
  <c r="I46" i="39"/>
  <c r="H46" i="39"/>
  <c r="I42" i="39"/>
  <c r="H42" i="39"/>
  <c r="I40" i="39"/>
  <c r="H40" i="39"/>
  <c r="I38" i="39"/>
  <c r="H38" i="39"/>
  <c r="I36" i="39"/>
  <c r="H36" i="39"/>
  <c r="I34" i="39"/>
  <c r="H34" i="39"/>
  <c r="I32" i="39"/>
  <c r="H32" i="39"/>
  <c r="I26" i="39"/>
  <c r="H26" i="39"/>
  <c r="I24" i="39"/>
  <c r="H24" i="39"/>
  <c r="I22" i="39"/>
  <c r="H22" i="39"/>
  <c r="I20" i="39"/>
  <c r="H20" i="39"/>
  <c r="I18" i="39"/>
  <c r="H18" i="39"/>
  <c r="I16" i="39"/>
  <c r="H16" i="39"/>
  <c r="Y21" i="22" l="1"/>
  <c r="W21" i="22"/>
  <c r="V21" i="22"/>
  <c r="D13" i="22" l="1"/>
  <c r="K13" i="22"/>
  <c r="R13" i="22"/>
  <c r="C13" i="22"/>
  <c r="I13" i="22"/>
  <c r="F13" i="22"/>
  <c r="G13" i="22"/>
  <c r="X16" i="22" l="1"/>
  <c r="X21" i="22" s="1"/>
  <c r="AJ13" i="22"/>
  <c r="G16" i="22"/>
  <c r="H16" i="22"/>
  <c r="Q19" i="22"/>
  <c r="AI20" i="22" l="1"/>
  <c r="AI21" i="22" s="1"/>
  <c r="AJ16" i="22"/>
  <c r="C21" i="1"/>
  <c r="H18" i="22" l="1"/>
  <c r="C22" i="1"/>
  <c r="U17" i="22" s="1"/>
  <c r="U21" i="22" s="1"/>
  <c r="Z17" i="22"/>
  <c r="Z21" i="22" s="1"/>
  <c r="AJ18" i="22" l="1"/>
  <c r="AE19" i="22"/>
  <c r="AE21" i="22" s="1"/>
  <c r="I19" i="22"/>
  <c r="AF19" i="22"/>
  <c r="AF21" i="22" s="1"/>
  <c r="AC19" i="22"/>
  <c r="AC21" i="22" s="1"/>
  <c r="K19" i="22"/>
  <c r="S19" i="22"/>
  <c r="AA19" i="22"/>
  <c r="AA21" i="22" s="1"/>
  <c r="D20" i="22" l="1"/>
  <c r="J19" i="22"/>
  <c r="J20" i="22"/>
  <c r="J15" i="22"/>
  <c r="AJ15" i="22" s="1"/>
  <c r="G9" i="22"/>
  <c r="AB19" i="22"/>
  <c r="AB21" i="22" s="1"/>
  <c r="I10" i="22"/>
  <c r="G10" i="22"/>
  <c r="O10" i="22"/>
  <c r="O21" i="22" s="1"/>
  <c r="P11" i="22"/>
  <c r="P21" i="22" s="1"/>
  <c r="D11" i="22"/>
  <c r="AG20" i="22" l="1"/>
  <c r="AG21" i="22" s="1"/>
  <c r="AH20" i="22"/>
  <c r="AH21" i="22" s="1"/>
  <c r="S20" i="22"/>
  <c r="S21" i="22" s="1"/>
  <c r="L20" i="22"/>
  <c r="L21" i="22" s="1"/>
  <c r="R20" i="22"/>
  <c r="K20" i="22"/>
  <c r="C12" i="22"/>
  <c r="G19" i="22"/>
  <c r="H19" i="22"/>
  <c r="H20" i="22"/>
  <c r="J21" i="22"/>
  <c r="AD20" i="22"/>
  <c r="AD21" i="22" s="1"/>
  <c r="F11" i="22"/>
  <c r="R12" i="22"/>
  <c r="E11" i="22"/>
  <c r="Q12" i="22"/>
  <c r="Q21" i="22" s="1"/>
  <c r="M10" i="22"/>
  <c r="M21" i="22" s="1"/>
  <c r="N10" i="22"/>
  <c r="N21" i="22" s="1"/>
  <c r="R21" i="22" l="1"/>
  <c r="F12" i="22"/>
  <c r="AJ20" i="22"/>
  <c r="AJ19" i="22"/>
  <c r="H21" i="22"/>
  <c r="G11" i="22"/>
  <c r="G8" i="22"/>
  <c r="F21" i="22"/>
  <c r="I8" i="22"/>
  <c r="C11" i="22"/>
  <c r="G12" i="22"/>
  <c r="AJ12" i="22" s="1"/>
  <c r="K10" i="22"/>
  <c r="AJ10" i="22" s="1"/>
  <c r="E7" i="22" l="1"/>
  <c r="I7" i="22"/>
  <c r="AJ11" i="22"/>
  <c r="AJ8" i="22"/>
  <c r="G7" i="22"/>
  <c r="C7" i="22"/>
  <c r="G96" i="27"/>
  <c r="G95"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1" i="27"/>
  <c r="G40" i="27"/>
  <c r="G39" i="27"/>
  <c r="G38" i="27"/>
  <c r="G34" i="27"/>
  <c r="G33" i="27"/>
  <c r="G32" i="27"/>
  <c r="G27" i="27"/>
  <c r="G24" i="27"/>
  <c r="G23" i="27"/>
  <c r="G22" i="27"/>
  <c r="G21" i="27"/>
  <c r="G20" i="27"/>
  <c r="G19" i="27"/>
  <c r="G18" i="27"/>
  <c r="G17" i="27"/>
  <c r="G9" i="27"/>
  <c r="G8" i="27"/>
  <c r="G7" i="27"/>
  <c r="D6" i="22" l="1"/>
  <c r="D21" i="22" s="1"/>
  <c r="E6" i="22"/>
  <c r="E21" i="22" s="1"/>
  <c r="AJ7" i="22"/>
  <c r="G6" i="22"/>
  <c r="G21" i="22" s="1"/>
  <c r="C6" i="22"/>
  <c r="M11" i="23"/>
  <c r="L11" i="23"/>
  <c r="M10" i="23"/>
  <c r="L10" i="23"/>
  <c r="M9" i="23"/>
  <c r="L9" i="23"/>
  <c r="M8" i="23"/>
  <c r="L8" i="23"/>
  <c r="L12" i="23" l="1"/>
  <c r="B19" i="23"/>
  <c r="M12" i="23"/>
  <c r="C14" i="22" l="1"/>
  <c r="B20" i="23"/>
  <c r="AJ14" i="22" l="1"/>
  <c r="C21" i="22"/>
  <c r="M10" i="1"/>
  <c r="L10" i="1"/>
  <c r="M11" i="1" l="1"/>
  <c r="M12" i="1" s="1"/>
  <c r="L11" i="1"/>
  <c r="L12" i="1" s="1"/>
  <c r="C23" i="1" l="1"/>
  <c r="T17" i="22" l="1"/>
  <c r="C24" i="1"/>
  <c r="AJ17" i="22" l="1"/>
  <c r="T21" i="22"/>
  <c r="K9" i="22" l="1"/>
  <c r="AJ9" i="22" l="1"/>
  <c r="K21" i="22"/>
  <c r="I6" i="22" l="1"/>
  <c r="AJ6" i="22" l="1"/>
  <c r="AJ21" i="22" s="1"/>
  <c r="I21" i="22"/>
</calcChain>
</file>

<file path=xl/sharedStrings.xml><?xml version="1.0" encoding="utf-8"?>
<sst xmlns="http://schemas.openxmlformats.org/spreadsheetml/2006/main" count="1417" uniqueCount="435">
  <si>
    <t>PLAN ANUAL DE ADQUISICIONES</t>
  </si>
  <si>
    <t>CÓDIGO:</t>
  </si>
  <si>
    <t>FECHA DE ELABORACIÓN:</t>
  </si>
  <si>
    <t>FRABA-011</t>
  </si>
  <si>
    <t>22 DE SEPTIEMBRE DE 2015</t>
  </si>
  <si>
    <t>FECHA DE ACTUALIZACIÓN:</t>
  </si>
  <si>
    <t>VERSIÓN:</t>
  </si>
  <si>
    <t>01</t>
  </si>
  <si>
    <t xml:space="preserve">HOJA: 1 DE: 2 </t>
  </si>
  <si>
    <t>HOJA: 2 DE: 2</t>
  </si>
  <si>
    <t>Códigos 
UNSPSC</t>
  </si>
  <si>
    <t>Nombre del bien o servicio</t>
  </si>
  <si>
    <t>Especificaciones 
Técnicas</t>
  </si>
  <si>
    <t>Valor unitario</t>
  </si>
  <si>
    <t>Cantidad</t>
  </si>
  <si>
    <t>Unidad de Medida</t>
  </si>
  <si>
    <t>Fecha estimada de inicio de proceso de selección</t>
  </si>
  <si>
    <t>Duración estimada del contrato</t>
  </si>
  <si>
    <t xml:space="preserve">Modalidad de selección </t>
  </si>
  <si>
    <t>Rubro</t>
  </si>
  <si>
    <t>Fuente de los recursos</t>
  </si>
  <si>
    <t>Valor Total Estimado</t>
  </si>
  <si>
    <t>Valor estimado en la vigencia actual</t>
  </si>
  <si>
    <t>¿Se requieren vigencias futuras?</t>
  </si>
  <si>
    <t>Estado de solicitud de vigencias futuras</t>
  </si>
  <si>
    <t xml:space="preserve">Datos de contacto del responsable </t>
  </si>
  <si>
    <t>Servicio Requirente</t>
  </si>
  <si>
    <t xml:space="preserve">Unidad </t>
  </si>
  <si>
    <t>1 año</t>
  </si>
  <si>
    <t>Contratación Directa</t>
  </si>
  <si>
    <t>NO</t>
  </si>
  <si>
    <t>GESTION DE CALIDAD</t>
  </si>
  <si>
    <t>Ejecucion de Auditorias Internas de Calidad</t>
  </si>
  <si>
    <t>Proveedor externo con competencia en auditorias de SIG - HSEQ</t>
  </si>
  <si>
    <t>40 horas</t>
  </si>
  <si>
    <t>Ejecución de Auditorias de seguimiento al SIG</t>
  </si>
  <si>
    <t>Unico proveedor ICONTEC</t>
  </si>
  <si>
    <t>Afiliacion a la Asociacion Colobiana de Hopsitales y Clinicas</t>
  </si>
  <si>
    <t>Unico Proveedor ACHC</t>
  </si>
  <si>
    <t>B-13511</t>
  </si>
  <si>
    <t>Promocion Institucional</t>
  </si>
  <si>
    <t>Afiliación a la Revista América Economía</t>
  </si>
  <si>
    <t>Unico Proveedor</t>
  </si>
  <si>
    <t>A-2209</t>
  </si>
  <si>
    <t>Información y publicidad</t>
  </si>
  <si>
    <t>SUMATORIA</t>
  </si>
  <si>
    <t>ELABORÓ:</t>
  </si>
  <si>
    <t>Programas de fortalecimiento Institucional</t>
  </si>
  <si>
    <t>D116</t>
  </si>
  <si>
    <t>Clara Luz Caicedo Maya - Profesional Especializada Recursos Físicos - ccaicedo@hosdenar.gov.co - Tel (092)7333400 - Ext. 167  - 177  - CELULAR 3185383302</t>
  </si>
  <si>
    <t>CONVOCATORIA PUBLICA</t>
  </si>
  <si>
    <t>PROPIOS</t>
  </si>
  <si>
    <t>UNIDAD</t>
  </si>
  <si>
    <t>N/A</t>
  </si>
  <si>
    <t>12 MESES</t>
  </si>
  <si>
    <t xml:space="preserve">ALMACEN </t>
  </si>
  <si>
    <t>EMERGENCIAS Y DESASTRES</t>
  </si>
  <si>
    <t>ELABORO</t>
  </si>
  <si>
    <t>14 de Octubre del 2016</t>
  </si>
  <si>
    <t>QUIROFANO</t>
  </si>
  <si>
    <t>CARRO DE PARO</t>
  </si>
  <si>
    <t>SISTEMA DE CALENTAMIENTO</t>
  </si>
  <si>
    <t>Unidad de calentamiento corporal por aire forzado.</t>
  </si>
  <si>
    <t>COMPRA EQUIPO MEDICO</t>
  </si>
  <si>
    <t>DESFIBRILADOR</t>
  </si>
  <si>
    <t>Compacto
SpO2 y CO2 opcional
La forma de onda bifásica brinda una efectiva desfibrilación con poca energía
ActiBiphasic
La tecnología ActiBiphasic™ exclusiva de Nihon Kohden proporciona una desfibrilación más eficiente que la bifásica convencional, manteniendo un ancho de pulso constante de segunda fase para pacientes con alta impedancia
DEA (desfibrilador externo automático) con parches y cables descartables, comienzo de carga automática para desfibrilación manos libres, sonido de guía para CPR y comandos por voz opcional
Marcapasos no invasivo (TEC-5531)
Nítida pantalla TFT LCD a color, muestra 2 formas de onda
Carga rápida — menos de 3 segundos a 150J y menos de 5 segundos a 270J
La rápida recuperación del ECG permite comprobar inmediatamente el resultado de la desfibrilación
El capacitor de alto voltaje posibilita un funcionamiento altamente fiable contra fallas en la desfibrilación. La prueba de batería y capacitor, asegura siempre una desfibrilación confiable.
El software Defibrillation Report Viewer QP-765VK le permite revisar, editar e imprimir informes de desfibrilación en una PC con Windows®.
Registro de voz y ECG en una tarjeta de memoria SD</t>
  </si>
  <si>
    <t>MONITOR SIGNOS VITALES</t>
  </si>
  <si>
    <t>pantalla TFT LCD a color de alta resolución (10,4 pulgadas)
7 parámetros: ECG (3 ó 6 electrodos) SpO2, NIBP, respiración por impedancia, temperatura, IBP o CO2
Un MULTI conector para IBP o CO2
5 formas de onda (ECG × 2, SpO2, respiración, IBP, onda de pulso CO2)
Liviano, con asa para facilitar el transporte
3 horas de funcionamiento con batería
El panel táctil permite un funcionamiento fácil e intuitivo
Gran capacidad de almacenamiento de datos: Hasta 120 horas de tendencias, rellamada de arritmias, historial de alarmas y despliegue completo (Full Disclosure)
Hora de medición sincronizada en todas las pantallas de revisión para que el usuario pueda obtener fácilmente todos los datos necesarios
Guía de operación en pantalla
Gracias a la guía de operación en pantalla, el modelo PVM es extremadamente fácil de utilizar. Por ejemplo, si se activa una alarma técnica, las ilustraciones muestran cómo solucionar el problema. La guía también muestra la medición correcta de ECG, SpO2, NIBP, IBP y CO2.</t>
  </si>
  <si>
    <t>OXIMETRO DE PULSO NEONATAL</t>
  </si>
  <si>
    <t>Indicación digital de valores mediante leds.
Baterías recargables incorporadas.
Alarmas prefijables audibles y luminosas.
Portátil, de bajo peso y tamaño.
Utiliza distintos tipos de sensores neonatales.
Teclado a membrana con pulsador digital.
Parámetros a representar:
saturación de oxígeno y pulso.
Procedencia de la información: Sensor de oximetría.
Entrada paciente flotante. Sin relación eléctrica a tierra
o fuente de alimentación.
Indicador de saturación de oxígeno de 0 a 100%.
Indicador de frecuencia cardíaca de 0 a 100%.
Fijación de alarmas:
 Límite superior 0-250ppm
 Límite inferior 0-250ppm
 Límite superior 100%
 Límite inferior 50%</t>
  </si>
  <si>
    <t>SALA DE PARTOS</t>
  </si>
  <si>
    <t>FONENDOSCOPIO NEONATAL</t>
  </si>
  <si>
    <t>FONENDOSCOPIO NEONATAL: PROFESIONAL PEDIATRICO  - CON CAMPANA EN ACERO INOXIDABLE DE DOBLE FRECUENCIA CON ARO Y MEMBRANA -</t>
  </si>
  <si>
    <t>REANIMADOR NEUMATICO NEONATAL :  RANGO DEL MANÓMETRO: -10 - 80 cmH2O (Mbar). PRECISIÓN DEL MANÓMETRO: +/- 2,0% DE DEFLEXIÓN PLENA ESCALA. LIBERACIÓN DE PRESIÓN MÁXIMA (PIP): A 8 L/MIN, DE 5 A 7 cmH2O. PRESIÓN INSPIRATORIA PICO: A 5 L/MIN, DE 2 A 70 cmH2O, A 8 L/MIN, DE 3 A 72 cmH2O, A 10 L/MIN, DE 4 A 73 cmH2O, A 15 L/MIN, DE 8 A 75 cmH2O. PRESIÓN ESPIRATORIA FINAL POSITIVA: A 5 L/MIN, DE 1  A 5 cmH2O, A 8 L/MIN, DE 1 A 9 cmH2O, A 10 L/MIN, DE 2 A 15 cmH2O, A 15 L/MIN, DE 4 A 25 cmH2O. ALTURA: 250 mm. ANCHO: 200 mm. PROFUNDIDAD: 104mm. PESO: 1,9 Kg. CONCENTRACIÓN DE OXIGENO SUMINISTRADA: 100%. CAUDAL DE ENTRADA DE GAS: DE 5 L/MIN (MIN) A 15 L/MIN (MAX). TIEMPO DE FUNCIONAMIENTO: (CILINDRO DE 400 L): A 8L7MIN, 50 MINUTOS. PESO CORPORAL DEL PACIENTE RECOMENDADO: HASTA 10 Kg. RANGO DE TEMPERATURA DE ALMACENAJE: DE -10 A 50°C, HASTA UN 95% DE HUMEDAD. RANGO DE TEMPERATURA DE FUNCIONAMIENTO: DE -18 A 50°C, HASTA UN 95% DE HUMEDAD.</t>
  </si>
  <si>
    <t>ELECTROBISTURI</t>
  </si>
  <si>
    <t>TORRE Y EQUIPO</t>
  </si>
  <si>
    <t>LÀMPARA DE CALOR RADIANTE</t>
  </si>
  <si>
    <t>Lámpara de Calor radiante</t>
  </si>
  <si>
    <t>DOPPLER FETAL</t>
  </si>
  <si>
    <t>DOPPLER FETAL, PANTALLA, TRANSDUCTOR.</t>
  </si>
  <si>
    <t>RECETOSCOPIO MONOPOLAR PARA UROLOGIA</t>
  </si>
  <si>
    <t>PESO: 4 Oz (MENOS DE 120 GRAMOS)
FUENTE DE LUZ: LAMPARA DE ESTADO SOLIDO DE 1 WATTEMPERATURA DE COLOR: 5.500 GRADOS oK
20 LUMENS
DISTANCIA DE TRABAJO SEGUN ILUMINACION 16 PULGADAS (40CMS)
HAZ DE LUZ AJUSTABLE
TAMANO AREA DE ILUMINACION: 1.5 A 6 PULGADAS (4-15CMS)
VIDA DE BATERIA: 2 ANOSTIEMPO OPERACION DE BATERIA: 1.5 HORAS DE USO CONTINUO CON LA BATERIA TOTALMENTE CARGADA
CINTA DE CABEZA SUAVE
ACCESORIOS:C28
CARGADOR A 110V</t>
  </si>
  <si>
    <t>CENTRAL ESTER</t>
  </si>
  <si>
    <t>DERMATOMO DE PILA - recargable</t>
  </si>
  <si>
    <t>DERMATOMO PARA CIRUGÍA , cuchillas y cesta</t>
  </si>
  <si>
    <t>ENERO - DICIEMBRE</t>
  </si>
  <si>
    <t>Urgencias</t>
  </si>
  <si>
    <t>MONITOR DE SIGNOS VITALES  -  MARCA RECONOCIDA EN EL MERCADO</t>
  </si>
  <si>
    <t>OXIMETRO DE PULSO</t>
  </si>
  <si>
    <t>CAMILLA RODANTE CON FRENOS Y BARANDAS</t>
  </si>
  <si>
    <t>Bomba de irrigacion de canales de endoscopios , Marca: OLYMPUS compatible con los equipos existentes en el hospital Ref. Fabrica: OFP-2</t>
  </si>
  <si>
    <t>Consulta externa gastroenterologia</t>
  </si>
  <si>
    <t>EQUIPO DE ELECTROENCEFALOGRAFÍA, POLISOMNOGRAFIA Y VIDEOTELEMETRIA
DIGITAL MARCA CADWELL MODELO EASY III DE 54 CH</t>
  </si>
  <si>
    <t>Consulta externa NEUROLOGIA</t>
  </si>
  <si>
    <t xml:space="preserve">FONENDOSCOPIO PROFESIONAL ADULTO </t>
  </si>
  <si>
    <t xml:space="preserve">Urgencias </t>
  </si>
  <si>
    <t>Lupa</t>
  </si>
  <si>
    <t>Lupa dermatologica</t>
  </si>
  <si>
    <t>ENFRIADOR DE LECHE HUMANA</t>
  </si>
  <si>
    <t>ENFRIADOR DE LECHE HUMANA PARA 30 BOTELLAS DE 300ML</t>
  </si>
  <si>
    <t>PASTEURIZADOR DE LECHE HUMANA</t>
  </si>
  <si>
    <t>PASTEURIZADOR DE LECHE HUMANA, CAPACIDAD DE 30 LITROS</t>
  </si>
  <si>
    <t>NEVERA DE 212 LITROS</t>
  </si>
  <si>
    <t>HOSPITALIZACION (BANCO DE LECHE)</t>
  </si>
  <si>
    <t xml:space="preserve">COORDINACION NEUROCIRUGIA </t>
  </si>
  <si>
    <t xml:space="preserve">MICROSCOPIO QUIRURGICO PENTERO 900 O SIMILAR </t>
  </si>
  <si>
    <t>ARCO EN C</t>
  </si>
  <si>
    <t>NEURONAVEGADOR APLICABLE A CIRUGIAS DE COLUMNA Y CIRUGIAS CEREBRALES</t>
  </si>
  <si>
    <t>ASPIRADOR ULTRASONIDO</t>
  </si>
  <si>
    <t>COORDINADOR NEUROCIRUGIA</t>
  </si>
  <si>
    <t>MUEBLES Y ENSERES (B12401)</t>
  </si>
  <si>
    <t>COMPRA EQUIPO MEDICO (D112)</t>
  </si>
  <si>
    <t>MATERIALES Y SUMINISTROS (B12402)</t>
  </si>
  <si>
    <t>EQUIPO INDUSTRIAL (D114)</t>
  </si>
  <si>
    <t xml:space="preserve">TOTAL </t>
  </si>
  <si>
    <t>SALUD OCUPACIONAL ASISTENCIAL (B12404)</t>
  </si>
  <si>
    <t>SALUD OCUPACIONAL ADMINISTRATIVO (A2106)</t>
  </si>
  <si>
    <t>COMPRA DE EQUIPO MEDICO (D112)</t>
  </si>
  <si>
    <t>MATERIALES Y SUMINISTROS (A2102)</t>
  </si>
  <si>
    <t>MANTENIMIENTO HOSPITALARIO (B131)</t>
  </si>
  <si>
    <t>COMPRA EQUIPO INDUSTRIAL (D114)</t>
  </si>
  <si>
    <t>ATENCION AL USUARIO</t>
  </si>
  <si>
    <t xml:space="preserve">RUBROS </t>
  </si>
  <si>
    <t>EQUIPO MEDICO (D112)</t>
  </si>
  <si>
    <t>INSTRUMENTAL MEDICO (D113)</t>
  </si>
  <si>
    <t xml:space="preserve">VALOR APROBADO </t>
  </si>
  <si>
    <t>VALOR SOLICITADO POR SERVICIO y/o AREA</t>
  </si>
  <si>
    <t>SALUD OCUPACIONAL</t>
  </si>
  <si>
    <t>CONSTRUCCION E INFRAESTRUCTURA (D111)</t>
  </si>
  <si>
    <t>Asesor Oficina Calidad</t>
  </si>
  <si>
    <t>Programas de fortalecimiento Institucional (D116)</t>
  </si>
  <si>
    <t>Promocion Institucional  (B13511)</t>
  </si>
  <si>
    <t>7.5 dias</t>
  </si>
  <si>
    <t>LICENCIAS GENERALES</t>
  </si>
  <si>
    <t>Ing. Luis Antonio Mueses</t>
  </si>
  <si>
    <t>ROPERIA HOSPITALARIA (B12406)</t>
  </si>
  <si>
    <t>IMPRESOS Y PUBLICACIONES (A2103)</t>
  </si>
  <si>
    <t>ARRENDAMIENTO O LEASING (A2210)</t>
  </si>
  <si>
    <t>VIGILANCIA (A2204)</t>
  </si>
  <si>
    <t>VIGILANCIA (B13503)</t>
  </si>
  <si>
    <t>ELEMENTOS DE ASEO Y GESTION AMBIENTAL (B12407)</t>
  </si>
  <si>
    <t>IMPRESOS Y PUBLICACIONES (B12403)</t>
  </si>
  <si>
    <t>MATERIAL DE DIAGNOSTICO (B12302)</t>
  </si>
  <si>
    <t>Microscopio</t>
  </si>
  <si>
    <t xml:space="preserve">Leica DM 2000- DM 2000X2 </t>
  </si>
  <si>
    <t>COMPRA DE EQUIPO MEDICO D112</t>
  </si>
  <si>
    <t>FONENDOSCOPIOS</t>
  </si>
  <si>
    <t>TERAPIA RESPIRATORIA</t>
  </si>
  <si>
    <t>PULSOXIMETROS</t>
  </si>
  <si>
    <t xml:space="preserve">RADIOLOGIA </t>
  </si>
  <si>
    <t>Sistema de digitalizacion de Imágenes Diagnosticas</t>
  </si>
  <si>
    <t xml:space="preserve">Estacion diagnostica para lectura de los estudios de Tac, RM, Rx.  Unidad Digitalizadora de Imágenes, Servidor de almacenamiento PACS local y en la nube para estudios digitalizados.  Harware,  Sofware de integracion con el aplicativ9o de la institucion dinamica gerencial, Software de reconocimiento de voz </t>
  </si>
  <si>
    <t>NEURONAVEGADOR APLICABLE A CIRUGIAS DE COLUMNA Y CIRUGIAS CEREBRALES styker</t>
  </si>
  <si>
    <t>BANCO DE SANGRE</t>
  </si>
  <si>
    <t>D112 COMRA DE EQUIPOS MEDICOS</t>
  </si>
  <si>
    <t>TERMOHIGOMETROS digitales con sonda externa-alarma-hora y que se encuentren con certificado de calibración vigente</t>
  </si>
  <si>
    <t>AGITADOR DE PLAQUETAS</t>
  </si>
  <si>
    <t>AGITADOR DE PLAQUETAS CON INCUBADOR - TERMOMETRO INCLUIDO ALARMA AUDIBLE CON CAPACIDAD PARA ALMACENAR 192 PLAQUETAS MARCA HELMER PC2200i</t>
  </si>
  <si>
    <t>12 de octubre del 2016</t>
  </si>
  <si>
    <t>Dr. LUIS FERNANDO CASANOVA</t>
  </si>
  <si>
    <t>ARRENDAMIENTO (2131)</t>
  </si>
  <si>
    <t>GINECOLOGIA</t>
  </si>
  <si>
    <t>CAMAS HOSPITALARIAS ELECTRICAS  DE TRES PLANOS</t>
  </si>
  <si>
    <t>ELECTRICAS</t>
  </si>
  <si>
    <t>TENSIOMETROS ANEROIDE DE PIE (RODANTE) -  CANASTILLA -MARCA RECONOCIDA EN EL MERCADO.</t>
  </si>
  <si>
    <t>DISPOSITIVO MEDICO</t>
  </si>
  <si>
    <t>MONITOR DE SIGNOS VITALES</t>
  </si>
  <si>
    <t>DOPLER FETAL PORTATIL</t>
  </si>
  <si>
    <t>MONITOREO FETAL</t>
  </si>
  <si>
    <t>FONENDOSCOPIO MARCA GARANTIZADA</t>
  </si>
  <si>
    <t xml:space="preserve">DISPOSITIVO MEDICO </t>
  </si>
  <si>
    <t>FONENDOSCOPIO PEDIATRICO</t>
  </si>
  <si>
    <t>DISPOSITIVO MEDICO NEONATAL</t>
  </si>
  <si>
    <t>ECOGRAFO</t>
  </si>
  <si>
    <t>BIOMEDICO</t>
  </si>
  <si>
    <t>ELECTROCARDIOGRAFO</t>
  </si>
  <si>
    <t>EQUIPO MEDICO</t>
  </si>
  <si>
    <t>UCI ADULTO</t>
  </si>
  <si>
    <t>SUCCIONADOR MANUAL PARA CARRO DE PARO</t>
  </si>
  <si>
    <t>CONSOLA DE CONTRAPULSACION</t>
  </si>
  <si>
    <t>SISTEMA DE CALENTAMIENTO CON MANTA TERMICA</t>
  </si>
  <si>
    <t>INFUSORES PARA PRESION INVASIVA</t>
  </si>
  <si>
    <t xml:space="preserve">MEDICINA INTERNA </t>
  </si>
  <si>
    <t>REGULADOR DE OXIGENO PARA BALA DE OXIGENO PORTATIL CARRO DE PARO</t>
  </si>
  <si>
    <t xml:space="preserve">EQUIPO MEDICO </t>
  </si>
  <si>
    <t>CAMA HOSPITALARIA electrica</t>
  </si>
  <si>
    <t>REGULADOR DE VACIO CON ACOPLE Y FRASCO TRAMPA PARA SUCCIONADORES DE PARED</t>
  </si>
  <si>
    <t>PULSOXIMETRO</t>
  </si>
  <si>
    <t>CX GRAL</t>
  </si>
  <si>
    <t>EQUIPO MEDIO</t>
  </si>
  <si>
    <t>REGULADOR AL VACIO DE PARED PARA CONECTAR A PLEUROVAC</t>
  </si>
  <si>
    <t>FLUJOMETROS DE PARED</t>
  </si>
  <si>
    <t>MONITOR SIGNOS VITALES NEONATAL</t>
  </si>
  <si>
    <t>MEDICION DE ESTANDARES VITALES</t>
  </si>
  <si>
    <t>UCIN</t>
  </si>
  <si>
    <t>ELECTROCARDIOGRAMA NEONATAL</t>
  </si>
  <si>
    <t>OXIMETRO DE TRASPORTE</t>
  </si>
  <si>
    <t>SENSORES DE OXIMETRIA NEONATAL</t>
  </si>
  <si>
    <t>LARINGOSCOPIO CON HOJAS NEONATAL</t>
  </si>
  <si>
    <t>QUINTO PISO</t>
  </si>
  <si>
    <t>ELECTRONICO</t>
  </si>
  <si>
    <t xml:space="preserve">DISPOSITIVO </t>
  </si>
  <si>
    <t>SUCCIONADOR PORTATIL</t>
  </si>
  <si>
    <t>CAPACIDAD DE SUCCIÓN, PRESION NEGATIVA, MINIMO RUIDO</t>
  </si>
  <si>
    <t>ESP QCAS</t>
  </si>
  <si>
    <t>DISPOSITIVO ELECTRONICO</t>
  </si>
  <si>
    <t>ELECTRICA CON TABLERO DE CONTROL</t>
  </si>
  <si>
    <t>DISPOSITIVO BIOMEDICO</t>
  </si>
  <si>
    <t>ESP. CUARTO PISO UCOMPLEMENTARIA</t>
  </si>
  <si>
    <t>FONENDOSCOPIO</t>
  </si>
  <si>
    <t>LAVABLE</t>
  </si>
  <si>
    <t>HOJA DE LARINGOSCOPIO NEONATAL</t>
  </si>
  <si>
    <t>INSTRUMENTAL</t>
  </si>
  <si>
    <t>(compra equipo medico) D112</t>
  </si>
  <si>
    <t>QUIROFANOS Y SALA DE PARTOS</t>
  </si>
  <si>
    <t>URGENCIAS Y CONSULTA EXTERNA</t>
  </si>
  <si>
    <t>SERVICIO FARMACEUTICO</t>
  </si>
  <si>
    <t>SOPORTE TERAPEUTICO</t>
  </si>
  <si>
    <t>AYUDAS DIAGNOSTICAS</t>
  </si>
  <si>
    <t>HOSPITALIZACION</t>
  </si>
  <si>
    <t xml:space="preserve">CALIDAD </t>
  </si>
  <si>
    <t xml:space="preserve">APOYO LOGISTICO </t>
  </si>
  <si>
    <t>COMPRA DE EQUIPO MEDICO  (D112)</t>
  </si>
  <si>
    <t>COMPRA EQUIPO Y MUEBLES DE OFICINA (D117)</t>
  </si>
  <si>
    <t>COORDINACION UNIVERSITARIA</t>
  </si>
  <si>
    <t xml:space="preserve">Revisó : Dra. Clara Luz Caicedo Maya- Profesional Especializado Recursos Físicos </t>
  </si>
  <si>
    <t xml:space="preserve">Elaboró: Monica Mora Chavez - Auxiliar Administrativa Suministros </t>
  </si>
  <si>
    <t xml:space="preserve">TOTAL POR RUBROS  ASISTENCIALES </t>
  </si>
  <si>
    <t xml:space="preserve">NEUROCIRUGIA </t>
  </si>
  <si>
    <t>Información y Publicidad (A2209)</t>
  </si>
  <si>
    <t>PROGRAMAS DE FORTALECIMIENTO INSTITUCIONAL (D116)</t>
  </si>
  <si>
    <t>PROMOCION INSTITUCIONAL (B13511)</t>
  </si>
  <si>
    <t>COMUNICACIÓN Y TRANSPORTE (B13505)</t>
  </si>
  <si>
    <t xml:space="preserve">GESTION DE LA INFORMACION </t>
  </si>
  <si>
    <t>DISPOSICION FINAL PASTILLA COBALTO (D118)</t>
  </si>
  <si>
    <t xml:space="preserve">SERVICIO y/o AREAS </t>
  </si>
  <si>
    <t xml:space="preserve"> PLAN ANUAL DE ADQUISICIONES  2017</t>
  </si>
  <si>
    <t>SERVICIOS ASISTENCIALES  Y ADMINISTRATIVOS</t>
  </si>
  <si>
    <t xml:space="preserve">habilitacion </t>
  </si>
  <si>
    <t>necesidad del servicio y seguridad del paciente</t>
  </si>
  <si>
    <t>cumplimiento vida util con acta dado de baja</t>
  </si>
  <si>
    <t>requerimiento de IDSN en visita de verificacion de UNIDAD DE ATENCION MATERNO INFANTIL</t>
  </si>
  <si>
    <t>habilitacion  Y Reposición pendiente reporte dado de baja tramitara en el momento de adquiir nuevos</t>
  </si>
  <si>
    <t xml:space="preserve">reposicion  y tecnologia existentes no es adecuada para los servicios de urología  pendiente tramitar baja </t>
  </si>
  <si>
    <t>SE CUENTA CON EQUIPO QUE ES INSUFICIENE PARA CUBRIR LAS NECESIDES DEL SERVICIO YA QUE EN EL MOMENTO SE CUENTA CON 4 CIRUJANOS PLASTICOS</t>
  </si>
  <si>
    <t>FOTOFORO DE  LUZ BLANCA</t>
  </si>
  <si>
    <t>necesidad del servicio y seguridad del paciente para procedimientos de otorrino oftalmologia neurocirugia y cx vascular</t>
  </si>
  <si>
    <r>
      <t xml:space="preserve">necesidad del servicio y seguridad del paciente requerido por neonatologia y pediatria  </t>
    </r>
    <r>
      <rPr>
        <sz val="8"/>
        <color rgb="FFFF0000"/>
        <rFont val="Calibri"/>
        <family val="2"/>
        <scheme val="minor"/>
      </rPr>
      <t xml:space="preserve">habilitacion </t>
    </r>
  </si>
  <si>
    <t xml:space="preserve">NECESIDAD DEL SERVICIO </t>
  </si>
  <si>
    <t xml:space="preserve">NECESIDAD DEL SERVICIO YA QUE SE CUENTA CON UN EQUIPO PARA TODO EL SERVICIO </t>
  </si>
  <si>
    <t>HABILITACION -  PENDIENTE TRAMITAR LA BAJA UNA VEZ SE ADQUIERA EL EQUIPO</t>
  </si>
  <si>
    <t xml:space="preserve">HABILITACION - DAÑO DE EQUIPO EXISTENTE  PENDIENTE TRAMITE DE BAJA </t>
  </si>
  <si>
    <t>NECESIDAD DEL SERVICIO - CANTIDAD INSUFICIENTE</t>
  </si>
  <si>
    <t>FONENDOSCOPIO ADULTO  MARCA GARANTIZADA</t>
  </si>
  <si>
    <t xml:space="preserve">HABITLIACION </t>
  </si>
  <si>
    <t>*</t>
  </si>
  <si>
    <t>Reposicion pendiente jefe tramitar con mantenimiento la revision y concepto de las existentes</t>
  </si>
  <si>
    <t>habilitación</t>
  </si>
  <si>
    <t xml:space="preserve">necesidad del servicio solicitud por el coordinador, para ser utilizado en los procedimiento de pacientes en choque cardiaco - no cuenta con este equipo el servicio </t>
  </si>
  <si>
    <t>CAMAS HOSPITALARIAS ELECTRICAS  DE TRES PLANOS + COLCHON</t>
  </si>
  <si>
    <t xml:space="preserve">NECESIDAD DEL SERVICIO PARA MANTENER EL CALOR CORPORAL DE LOS PACIENTES EN CHOQUEADOS </t>
  </si>
  <si>
    <t xml:space="preserve">NECESIDAD DEL SERVICIO, NO CUENTA CON ESTOS EQUIPOS PARA INFUSION DE LIQUIDOS </t>
  </si>
  <si>
    <t xml:space="preserve">POR NECESIDAD, TENIENDO QUE EN TRES CUBICULOS HACEN FALTA ESTOS EQUIPOS PARA LA PRESTACION DEL SERVICIO </t>
  </si>
  <si>
    <t>NECESIDAD DEL SERVICIO</t>
  </si>
  <si>
    <t xml:space="preserve">JUSTIFICACION </t>
  </si>
  <si>
    <t xml:space="preserve">NECESIDADES EQUIP MEDICO - SERVICIO QUIROFANOS </t>
  </si>
  <si>
    <t>NECESIDADES EQUIPO MEDICO - URGENCIAS Y CONSULTA EXTERNA</t>
  </si>
  <si>
    <t xml:space="preserve">NECESIDADES EQUIPO MEDICO - SOPORTE TERAPEUTICO </t>
  </si>
  <si>
    <t>Patología</t>
  </si>
  <si>
    <t>NECESIDADES EQUIPO MEDICO- AYUDAS DIAGNOSTICAS</t>
  </si>
  <si>
    <t xml:space="preserve">NECESIDADES EQUIPO MEDICO- SOLICITUD COORDINACION DE NEUROCIRUGIA </t>
  </si>
  <si>
    <t xml:space="preserve">neurocirugia </t>
  </si>
  <si>
    <t xml:space="preserve">necesidad para la prestación del  servicio </t>
  </si>
  <si>
    <t xml:space="preserve">NECESIDADES EQUIPO MEDICO-  HOSPITALIZACION </t>
  </si>
  <si>
    <t xml:space="preserve">RENOVACION DE TECNOLOGIA CAMAS EXISTENTES SON DE FUNCIONAMIENTO MANUAL SE EXPONE A PERSONAL DE RIESGO ERGONOMICO </t>
  </si>
  <si>
    <t xml:space="preserve">REPOSICION  Y HABILITACION </t>
  </si>
  <si>
    <t xml:space="preserve">NECESIDAD DEL SERVICIO Y HABILITACION </t>
  </si>
  <si>
    <t xml:space="preserve"> ACTUALIZACION EQUIPO EXISTENTE, EL EQUIPO EXISTENTE HA PRESENTADA VARIAS FALLAS Y HA SIDO REPARADO EN VARIAS OPORTUNIDADES</t>
  </si>
  <si>
    <t>Reposicion el actual presenta fallas</t>
  </si>
  <si>
    <t>Reposicion - Habilitación</t>
  </si>
  <si>
    <t>Necesidad del servicio se trabaja con equipo prestado</t>
  </si>
  <si>
    <t xml:space="preserve">Reposicion el que existe cumplio vida util </t>
  </si>
  <si>
    <t>Necesidad del servicio no cuenta el servicio con este equipo</t>
  </si>
  <si>
    <t xml:space="preserve">Reposición las que existen cumplieron vida util </t>
  </si>
  <si>
    <t xml:space="preserve">Reposición las que cuenta en elserviio presentan daños </t>
  </si>
  <si>
    <t xml:space="preserve">El equipo no cuenta con este accesorio </t>
  </si>
  <si>
    <t>actualización el que cuenta en el servicio es de tecnologia obsoleta</t>
  </si>
  <si>
    <t xml:space="preserve">Reposicion y habilitacion </t>
  </si>
  <si>
    <t>Para habilitación (dermatología)</t>
  </si>
  <si>
    <t>OBSERVACIÓN</t>
  </si>
  <si>
    <t>El servicio cuenta con 3 equipos, se requiere por capacidad instalada????</t>
  </si>
  <si>
    <t>si por capacidad instalada elemento en sala de cx para procedimiento de tiempo prologando</t>
  </si>
  <si>
    <t>L a norma pide Disponibilidad de Desfibrilador externo manual que permita realizar
cardioversión. El servicio cuenta con dos, pedir a jefe viviana ampliar justificación</t>
  </si>
  <si>
    <t>por capacidad instalada servicio de cx 8 salas + area de recuperacion pacientes de alta complejidad y estado clinico critico</t>
  </si>
  <si>
    <t>Pedir a Jefe viviana ampliar justificación jya que cada quirófano cuenta con monitor de signos vitales</t>
  </si>
  <si>
    <t>Son para recuperacion , uno  que se cuenta de marca Draguer por informacion del ing. Gaidos esta para dar de bajo por no poderse reparar  y  otro equipo solo funciona oximetria siendo inutil para  el tipo  de paciente</t>
  </si>
  <si>
    <t>Si se requiere</t>
  </si>
  <si>
    <t>REANIMADOR NEUMATICO NEONATAL + BLENDER</t>
  </si>
  <si>
    <t>Si se requiere, además la norma tambien pide un blender, consultar esto con jefe viviana</t>
  </si>
  <si>
    <t xml:space="preserve">se requiere por norma y revision de la tecnico de mantenimiento de un blender  por tanto se adicional al plan este equipo </t>
  </si>
  <si>
    <t>Se requiere</t>
  </si>
  <si>
    <t>Este accesorio se entrego al servicio junto con la nueva torre de endoscopio en marzo de 2016</t>
  </si>
  <si>
    <t>En cuarto de equipos se encontraron 8 infusores totalmente nuevos, validar esto con jefe nancy</t>
  </si>
  <si>
    <t>Se entregaron dos monitores nuevos a finales de 2015, validar con jefe nacy</t>
  </si>
  <si>
    <t xml:space="preserve">NECESIDAD DEL SERVCIO </t>
  </si>
  <si>
    <t>PENDIETTE REVISAR</t>
  </si>
  <si>
    <t>NO EXISTEN EN CARRO DE PARO</t>
  </si>
  <si>
    <t>INSUFICIENTE CANTIDAD PARA DEMANDA PACIENTE</t>
  </si>
  <si>
    <t>LAS EXISTENTES SON MANUALES</t>
  </si>
  <si>
    <t>NECESIDAD DEL SERVICIO PANEL MEDICINAL</t>
  </si>
  <si>
    <t>NECESIDAD ROL SERVICIO</t>
  </si>
  <si>
    <t xml:space="preserve">NECESIDA DEL SERVICIO </t>
  </si>
  <si>
    <t>NECESIDA DEL SERVICIO</t>
  </si>
  <si>
    <t>PENDIENTE REVISAR</t>
  </si>
  <si>
    <t>LAS EXISTENTES SON MANUALES RIESGO LABORAL</t>
  </si>
  <si>
    <t>NECESIDAD DEL SERVICIO CX PLASTICA</t>
  </si>
  <si>
    <t>NECESIDAD MARCAL SERVICIO</t>
  </si>
  <si>
    <t xml:space="preserve">NECESIDAD DEL SERVICIO - HABILITACION </t>
  </si>
  <si>
    <t>NECESIDAD DEL SERVICIO NO EXISTE EN EL SERVICIO</t>
  </si>
  <si>
    <t>NECESIDAD COL SERVICIO - HABILITACION</t>
  </si>
  <si>
    <t>NECESIDAD DEL SERVICIO NO CUENTA CON ESTE EQUIPO</t>
  </si>
  <si>
    <t xml:space="preserve">Se requiere para validar tecnologia </t>
  </si>
  <si>
    <t xml:space="preserve">JUSTIFICADO </t>
  </si>
  <si>
    <t>REVISAR SE ENTREGO DOS OXIMENTROS NEONATALES TERAPIA RESPIRATORIA</t>
  </si>
  <si>
    <t xml:space="preserve">PARA QUE </t>
  </si>
  <si>
    <t>REVISAR JEFE SI CUENTA EL SERVICIO CON 1</t>
  </si>
  <si>
    <t xml:space="preserve">CAPACIDAD </t>
  </si>
  <si>
    <t>MUEBLES Y ENSERES ADMINISTRATIVOS (A2101)</t>
  </si>
  <si>
    <t>COMBUSTIBLES GRASAS Y LUBRICANTES (A2105)</t>
  </si>
  <si>
    <t>Reparación de vehiculos (A2104)</t>
  </si>
  <si>
    <t xml:space="preserve">COMUNICACIÓN  Y TRANSPORTE </t>
  </si>
  <si>
    <t>MANTENIMIENTO HOSPITALARIO</t>
  </si>
  <si>
    <t>SERVICIOS PUBLICOS A2208</t>
  </si>
  <si>
    <t>Valor total plan 2017  $</t>
  </si>
  <si>
    <t xml:space="preserve">RUBROS PRESUPUESTALES - ASISTENCIALES Y ADMINISTRATIVOS </t>
  </si>
  <si>
    <t>COMUNICACIÓN Y TRANSPORTE</t>
  </si>
  <si>
    <t>Nombre</t>
  </si>
  <si>
    <t>HOSPITAL UNIVERSITARIO DEPARTAMENTAL DE NARIÑO E.S.E.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</si>
  <si>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</si>
  <si>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</si>
  <si>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22 No. 7-93 PARQUE BOLIVAR - SAN JUAN DE PASTO /NARIÑO</t>
  </si>
  <si>
    <t>Teléfono</t>
  </si>
  <si>
    <t>092 7333400</t>
  </si>
  <si>
    <t>Página web</t>
  </si>
  <si>
    <t>www.hosdenar.gov.co</t>
  </si>
  <si>
    <t>Misión y visión</t>
  </si>
  <si>
    <t xml:space="preserve">MISIÓN
El Hospital Departamental de Nariño E.S.E., es una Empresa Social del Estado Acreditada que presta servicios de salud, de mediana y alta complejidad con estándares superiores de calidad a la comunidad del Departamento de Nariño y del Sur Occidente Colombiano..
Contamos con Talento Humano altamente calificado y comprometido con la seguridad integral del paciente, quienes, a través del conocimiento científico, moderna tecnología y eficiente gestión financiera brindan con afecto, respeto y amabilidad, respuestas a las necesidades y expectativas en salud de nuestros usuarios y sus familias, constituyéndose además en la principal base docente de prácticas de formación e investigación académica en la región.
VISIÓN
En el año 2017 el Hospital Universitario Departamental de Nariño E.S.E., se posicionará como una organización Acreditada, financieramente auto sostenible, reconocida a nivel nacional, por sus altos estándares de humanización de la atención, seguridad del paciente, gestión tecnológica, gestión científica, y orientación académica, protectora del medio ambiente, comprometida con el desarrollo integral de nuestro talento humano y con la calidad de vida de nuestros usuarios y sus familias.
</t>
  </si>
  <si>
    <t>Perspectiva estratégica</t>
  </si>
  <si>
    <t>Para la vigencia de 2017, obtener los mejores precios del mercado nacional, con los mejores productos, con características de calidad, oportunidad, pertinencia, de última versión tecnológica, y precios.</t>
  </si>
  <si>
    <t>Información de contacto</t>
  </si>
  <si>
    <t>Clara Luz Caicedo Maya- Prof. Especializada Recursos Físicos- 092 7333400 EXT 167 -  ccaicedo@hosdenar.gov.co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</si>
  <si>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</si>
  <si>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</si>
  <si>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</si>
  <si>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Hasta 500 s.m.l.m.v.</t>
  </si>
  <si>
    <t>Límite de contratación mínima cuantía</t>
  </si>
  <si>
    <t>Hasta 45 s.m.l.m.v.</t>
  </si>
  <si>
    <t>Fecha de última actualización del PAA</t>
  </si>
  <si>
    <t>B. ADQUISICIONES PLANEADAS</t>
  </si>
  <si>
    <t>Códigos UNSPSC</t>
  </si>
  <si>
    <t>Descripción</t>
  </si>
  <si>
    <t>Valor total estimado</t>
  </si>
  <si>
    <t>Datos de contacto del responsable</t>
  </si>
  <si>
    <t>42181500 42295100</t>
  </si>
  <si>
    <t>COMPRA DE EQUIPO MEDICO</t>
  </si>
  <si>
    <t>Acuerdo 006 de 2014</t>
  </si>
  <si>
    <t xml:space="preserve">Inversión </t>
  </si>
  <si>
    <t>56112102 56101519</t>
  </si>
  <si>
    <t xml:space="preserve"> MUEBLES Y ENSERES ASISTENCIAL</t>
  </si>
  <si>
    <t>Gastos Generales</t>
  </si>
  <si>
    <t xml:space="preserve"> MUEBLES Y ENSERES ADMINISTRATIVO</t>
  </si>
  <si>
    <t xml:space="preserve"> 44121600 82121701</t>
  </si>
  <si>
    <t>MATERIALES Y SUMINISTROS ADMINISTRATIVO</t>
  </si>
  <si>
    <t>82101905 82101500</t>
  </si>
  <si>
    <t>IMPRESOS Y PUBLICACIONES ADMINISTRATIVO</t>
  </si>
  <si>
    <t xml:space="preserve"> 80161800 80161801</t>
  </si>
  <si>
    <t>ARRENDAMIENTO O LEASING</t>
  </si>
  <si>
    <t>43211500 43212110 56112102</t>
  </si>
  <si>
    <t>COMPRA DE EQUIPO Y MUEBLES DE OFICINA</t>
  </si>
  <si>
    <t>44112006 20121445</t>
  </si>
  <si>
    <t>REPUESTOS Y ACCESORIOS VEHICULOS</t>
  </si>
  <si>
    <t>COMPRA EQUIPO INDUSTRIAL</t>
  </si>
  <si>
    <t xml:space="preserve"> 81101500 81101516</t>
  </si>
  <si>
    <t>SERVICIOS PUBLICOS</t>
  </si>
  <si>
    <t>COMPRA INSTRUMENTAL MEDICO</t>
  </si>
  <si>
    <t xml:space="preserve">IMPRESOS Y PUBLICACIONES ASISTENCIAL </t>
  </si>
  <si>
    <t>MATERIAL DE DIAGNOSTICO</t>
  </si>
  <si>
    <t>Gastos de Operación Comercial</t>
  </si>
  <si>
    <t>41116200 44121600 82121701</t>
  </si>
  <si>
    <t>MATERIALES  Y SUMINISTROS ASISTENCIAL</t>
  </si>
  <si>
    <t>76131501 76131502</t>
  </si>
  <si>
    <t>DISPOSICION FINAL DE PILA DE COBALTO</t>
  </si>
  <si>
    <t>ROPERIA HOSPITALARIA</t>
  </si>
  <si>
    <t>COMBUSTIBLES, GRASAS Y LUBRICANTES</t>
  </si>
  <si>
    <t>ELEMENTOS DE ASEO PARA LAVANDERIA Y GESTION AMBIENTAL.</t>
  </si>
  <si>
    <t>ASEO</t>
  </si>
  <si>
    <t xml:space="preserve">SALUD OCUPACIONAL ASISTENCIAL </t>
  </si>
  <si>
    <t>SALUD OCUPACIONAL  ADMINISTRATIVO</t>
  </si>
  <si>
    <t>80111600 85101700 80101500</t>
  </si>
  <si>
    <t>HONORARIOS Y REMUNERACION SERVICIOS TECNICOS ASISTENCIAL</t>
  </si>
  <si>
    <t>6 Meses</t>
  </si>
  <si>
    <t>Gastos de Comercializaciòn</t>
  </si>
  <si>
    <t>HONORARIOS Y REMUNERACION SERVICIOS TECNICOS ADMINISTRATIVO</t>
  </si>
  <si>
    <t>SUMINISTRO DE ALIMENTOS</t>
  </si>
  <si>
    <t>86101705 93141506 93141801 93141811</t>
  </si>
  <si>
    <t>CAPACITACION, BIENESTAR SOCIAL Y PROMOCION INSTITUCIONAL ASISTENCIAL Y ADMINISTRATIVO</t>
  </si>
  <si>
    <t>VIGILANCIA</t>
  </si>
  <si>
    <t>51212300 42242003 42291500 51121500 51131700 51122200 51102200 51161500</t>
  </si>
  <si>
    <t>ADQUISICION DE MEDICAMENTOS Y DISPOSITIVOS MEDICOS</t>
  </si>
  <si>
    <t>77111500 76122203 72102103 72154043</t>
  </si>
  <si>
    <t>INCINERACION, FUMIGACION Y SIMILARES</t>
  </si>
  <si>
    <t>82101500 82101600 82101900 81111500 81111800</t>
  </si>
  <si>
    <t>INFORMACION Y PUBLICIDAD</t>
  </si>
  <si>
    <t>72121403 95122007 72151207</t>
  </si>
  <si>
    <t>CONSTRUCCION INFRAESTRUCTURA</t>
  </si>
  <si>
    <t xml:space="preserve"> 80141600 80141624</t>
  </si>
  <si>
    <t xml:space="preserve">PROGRAMAS DE FORTALECIMIENTO INSTITUCIONAL </t>
  </si>
  <si>
    <t xml:space="preserve">  43231500 43231512  81112500 81112501</t>
  </si>
  <si>
    <t xml:space="preserve">IMPUESTOS, TASAS, CONTRIBUCIONES Y LICENCIAS </t>
  </si>
  <si>
    <t xml:space="preserve"> 80141600 80141601</t>
  </si>
  <si>
    <t xml:space="preserve">  80141600 80141626</t>
  </si>
  <si>
    <t>C. NECESIDADES ADICIONALES</t>
  </si>
  <si>
    <t>Posibles códigos UNSPSC</t>
  </si>
  <si>
    <t xml:space="preserve">Enero-Junio </t>
  </si>
  <si>
    <t>Julio- Diciembre</t>
  </si>
  <si>
    <t>6 meses</t>
  </si>
  <si>
    <t>Julio - Diciembre</t>
  </si>
  <si>
    <t xml:space="preserve">Enero - Junio </t>
  </si>
  <si>
    <t xml:space="preserve">Enero- Junio </t>
  </si>
  <si>
    <t>15 de enero  del 2018</t>
  </si>
  <si>
    <t xml:space="preserve">PROMOCION INSTTTUCIONAL </t>
  </si>
  <si>
    <t>Maria Elizabeth Llanos Eraso- Profes. Especializada Recursos Físicos - ccaicedo@hosdenar.gov.co - Tel (092)7333400 - Ext. 177</t>
  </si>
  <si>
    <t>EN ESTE SE CONSULTA A PRESUPUSTO SE SUMAN LOS DOS IMPRESOS TANTO ADMI COMO ASISTEN Y SE DIVIDE A 2 Y SE TOMA  EL 70 ASIS Y EL 30 ADMNIS ESTA VALOR  SE INDICA EN CASILLA CORRESP</t>
  </si>
  <si>
    <t>EJECUTADO TOTAL ENERO A DICIEMBRE 2017 (informe por presupuesto)</t>
  </si>
  <si>
    <t>FUENTE INFORMACION : EJECUCION PRESUPUESTAL GASTOS A PRESUPUESTO   A 31 DE DICIEMBRE DEL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</si>
</sst>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_);_(* \(#,##0\);_(* &quot;-&quot;??_);_(@_)"/>
    <numFmt numFmtId="165" formatCode="&quot;$&quot;\ #,##0.00"/>
    <numFmt numFmtId="166" formatCode="&quot;$&quot;\ #,##0"/>
    <numFmt numFmtId="167" formatCode="_(* #,##0.00_);_(* \(#,##0.00\);_(* \-??_);_(@_)"/>
    <numFmt numFmtId="168" formatCode="#,##0;[Red]#,##0"/>
    <numFmt numFmtId="169" formatCode="_(&quot;$&quot;\ * #,##0_);_(&quot;$&quot;\ * \(#,##0\);_(&quot;$&quot;\ * &quot;-&quot;??_);_(@_)"/>
    <numFmt numFmtId="170" formatCode="#,##0.00;[Red]#,##0.00"/>
    <numFmt numFmtId="171" formatCode="[$$-240A]\ #,##0"/>
    <numFmt numFmtId="172" formatCode="[$$-240A]\ #,##0;[Red][$$-240A]\ #,##0"/>
    <numFmt numFmtId="173" formatCode="[$$-240A]\ #,##0.00"/>
    <numFmt numFmtId="174" formatCode="&quot;$&quot;\ #.##"/>
  </numFmts>
  <fonts count="43"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Franklin Gothic Medium"/>
      <family val="2"/>
    </font>
    <font>
      <sz val="14"/>
      <color theme="1"/>
      <name val="Franklin Gothic Medium"/>
      <family val="2"/>
    </font>
    <font>
      <sz val="12"/>
      <color theme="1"/>
      <name val="Franklin Gothic Medium"/>
      <family val="2"/>
    </font>
    <font>
      <sz val="11"/>
      <name val="Franklin Gothic Medium"/>
      <family val="2"/>
    </font>
    <font>
      <sz val="10"/>
      <name val="Franklin Gothic Medium"/>
      <family val="2"/>
    </font>
    <font>
      <sz val="12"/>
      <color theme="1"/>
      <name val="Calibri"/>
      <family val="2"/>
      <scheme val="minor"/>
    </font>
    <font>
      <u/>
      <sz val="11"/>
      <color theme="10"/>
      <name val="Calibri"/>
      <family val="2"/>
      <scheme val="minor"/>
    </font>
    <font>
      <sz val="8"/>
      <name val="Franklin Gothic Medium"/>
      <family val="2"/>
    </font>
    <font>
      <sz val="11"/>
      <color theme="1"/>
      <name val="Franklin Gothic Medium"/>
      <family val="2"/>
    </font>
    <font>
      <sz val="8"/>
      <name val="Calibri"/>
      <family val="2"/>
      <scheme val="minor"/>
    </font>
    <font>
      <sz val="8"/>
      <color theme="1"/>
      <name val="Calibri"/>
      <family val="2"/>
      <scheme val="minor"/>
    </font>
    <font>
      <sz val="8"/>
      <color theme="1"/>
      <name val="Franklin Gothic Medium"/>
      <family val="2"/>
    </font>
    <font>
      <sz val="8"/>
      <color rgb="FF000000"/>
      <name val="Franklin Gothic Medium"/>
      <family val="2"/>
    </font>
    <font>
      <sz val="9"/>
      <color theme="1"/>
      <name val="Franklin Gothic Medium"/>
      <family val="2"/>
    </font>
    <font>
      <sz val="10"/>
      <color theme="1"/>
      <name val="Calibri"/>
      <family val="2"/>
      <scheme val="minor"/>
    </font>
    <font>
      <sz val="10"/>
      <name val="Arial"/>
      <family val="2"/>
    </font>
    <font>
      <sz val="9"/>
      <name val="Franklin Gothic Medium"/>
      <family val="2"/>
    </font>
    <font>
      <sz val="8"/>
      <color rgb="FF000000"/>
      <name val="Calibri"/>
      <family val="2"/>
      <scheme val="minor"/>
    </font>
    <font>
      <sz val="11"/>
      <color rgb="FFFFFFFF"/>
      <name val="Calibri"/>
      <family val="2"/>
    </font>
    <font>
      <sz val="11"/>
      <color indexed="8"/>
      <name val="Calibri"/>
      <family val="2"/>
    </font>
    <font>
      <sz val="8"/>
      <color rgb="FF000000"/>
      <name val="Calibri"/>
      <family val="2"/>
    </font>
    <font>
      <sz val="8"/>
      <name val="Calibri"/>
      <family val="2"/>
    </font>
    <font>
      <sz val="8"/>
      <color rgb="FF00000A"/>
      <name val="Franklin Gothic Medium"/>
      <family val="2"/>
    </font>
    <font>
      <b/>
      <sz val="10"/>
      <name val="Calibri"/>
      <family val="2"/>
      <scheme val="minor"/>
    </font>
    <font>
      <b/>
      <sz val="10"/>
      <color theme="1"/>
      <name val="Calibri"/>
      <family val="2"/>
      <scheme val="minor"/>
    </font>
    <font>
      <u/>
      <sz val="11"/>
      <color indexed="12"/>
      <name val="Calibri"/>
      <family val="2"/>
    </font>
    <font>
      <sz val="9"/>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8"/>
      <color rgb="FFFF0000"/>
      <name val="Calibri"/>
      <family val="2"/>
      <scheme val="minor"/>
    </font>
    <font>
      <b/>
      <sz val="9"/>
      <color theme="1"/>
      <name val="Calibri"/>
      <family val="2"/>
      <scheme val="minor"/>
    </font>
    <font>
      <b/>
      <sz val="16"/>
      <color theme="1"/>
      <name val="Calibri"/>
      <family val="2"/>
      <scheme val="minor"/>
    </font>
    <font>
      <b/>
      <sz val="8"/>
      <color theme="1"/>
      <name val="Calibri"/>
      <family val="2"/>
      <scheme val="minor"/>
    </font>
    <font>
      <b/>
      <sz val="9"/>
      <name val="Calibri"/>
      <family val="2"/>
      <scheme val="minor"/>
    </font>
    <font>
      <sz val="7"/>
      <color theme="1"/>
      <name val="Calibri"/>
      <family val="2"/>
      <scheme val="minor"/>
    </font>
    <font>
      <sz val="7"/>
      <name val="Franklin Gothic Medium"/>
      <family val="2"/>
    </font>
    <font>
      <u/>
      <sz val="11"/>
      <color theme="10"/>
      <name val="Franklin Gothic Medium"/>
      <family val="2"/>
    </font>
    <font>
      <b/>
      <sz val="12"/>
      <color theme="1"/>
      <name val="Franklin Gothic Medium"/>
      <family val="2"/>
    </font>
    <font>
      <sz val="9"/>
      <color rgb="FF000000"/>
      <name val="Franklin Gothic Medium"/>
      <family val="2"/>
    </font>
  </fonts>
  <fills count="1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FF"/>
        <bgColor rgb="FF000000"/>
      </patternFill>
    </fill>
    <fill>
      <patternFill patternType="solid">
        <fgColor rgb="FF333399"/>
        <bgColor rgb="FF003366"/>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4" tint="-0.499984740745262"/>
        <bgColor indexed="64"/>
      </patternFill>
    </fill>
    <fill>
      <patternFill patternType="solid">
        <fgColor theme="7" tint="0.39997558519241921"/>
        <bgColor indexed="64"/>
      </patternFill>
    </fill>
    <fill>
      <patternFill patternType="solid">
        <fgColor theme="6"/>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67">
    <xf numFmtId="0" fontId="0" fillId="0" borderId="0"/>
    <xf numFmtId="43" fontId="1" fillId="0" borderId="0" applyFont="0" applyFill="0" applyBorder="0" applyAlignment="0" applyProtection="0"/>
    <xf numFmtId="0" fontId="2" fillId="2" borderId="0" applyNumberFormat="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0" fontId="18" fillId="0" borderId="0"/>
    <xf numFmtId="165" fontId="18" fillId="0" borderId="0" applyFont="0" applyFill="0" applyBorder="0" applyAlignment="0" applyProtection="0"/>
    <xf numFmtId="0" fontId="21" fillId="5" borderId="0" applyNumberFormat="0" applyBorder="0" applyAlignment="0" applyProtection="0"/>
    <xf numFmtId="167" fontId="22" fillId="0" borderId="0" applyFill="0" applyBorder="0" applyAlignment="0" applyProtection="0"/>
    <xf numFmtId="0" fontId="18" fillId="0" borderId="0"/>
    <xf numFmtId="44" fontId="1" fillId="0" borderId="0" applyFont="0" applyFill="0" applyBorder="0" applyAlignment="0" applyProtection="0"/>
    <xf numFmtId="44" fontId="1" fillId="0" borderId="0" applyFont="0" applyFill="0" applyBorder="0" applyAlignment="0" applyProtection="0"/>
    <xf numFmtId="0" fontId="28" fillId="0" borderId="0" applyNumberFormat="0" applyFill="0" applyBorder="0" applyAlignment="0" applyProtection="0"/>
    <xf numFmtId="0" fontId="2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57">
    <xf numFmtId="0" fontId="0" fillId="0" borderId="0" xfId="0"/>
    <xf numFmtId="0" fontId="3" fillId="0" borderId="0" xfId="0" applyFont="1" applyProtection="1"/>
    <xf numFmtId="49" fontId="5" fillId="0" borderId="1" xfId="0" applyNumberFormat="1" applyFont="1" applyBorder="1" applyAlignment="1" applyProtection="1">
      <alignment horizontal="center" vertical="center"/>
    </xf>
    <xf numFmtId="0" fontId="3" fillId="0" borderId="0" xfId="0" applyFont="1" applyAlignment="1" applyProtection="1">
      <alignment vertical="center"/>
    </xf>
    <xf numFmtId="0" fontId="6" fillId="0" borderId="1"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3" borderId="10"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3" fillId="3" borderId="1" xfId="0" applyFont="1" applyFill="1" applyBorder="1" applyAlignment="1" applyProtection="1">
      <alignment horizontal="center" vertical="center" wrapText="1"/>
      <protection locked="0"/>
    </xf>
    <xf numFmtId="164" fontId="8" fillId="0" borderId="1" xfId="1" applyNumberFormat="1" applyFont="1" applyBorder="1" applyAlignment="1">
      <alignment vertical="center" wrapText="1"/>
    </xf>
    <xf numFmtId="164" fontId="3" fillId="3" borderId="1" xfId="1" applyNumberFormat="1" applyFont="1" applyFill="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64" fontId="3" fillId="3" borderId="1" xfId="1" applyNumberFormat="1" applyFont="1" applyFill="1" applyBorder="1" applyAlignment="1" applyProtection="1">
      <alignment vertical="center" wrapText="1"/>
      <protection locked="0"/>
    </xf>
    <xf numFmtId="0" fontId="3" fillId="0" borderId="0" xfId="0" applyFont="1" applyAlignment="1">
      <alignment wrapText="1"/>
    </xf>
    <xf numFmtId="164" fontId="11" fillId="3" borderId="10" xfId="1" applyNumberFormat="1" applyFont="1" applyFill="1" applyBorder="1" applyAlignment="1" applyProtection="1">
      <alignment vertical="center" wrapText="1"/>
      <protection locked="0"/>
    </xf>
    <xf numFmtId="164" fontId="11" fillId="3" borderId="12" xfId="1" applyNumberFormat="1" applyFont="1" applyFill="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6" fillId="0" borderId="11" xfId="3" applyFont="1" applyBorder="1" applyAlignment="1" applyProtection="1">
      <alignment horizontal="justify" vertical="center" wrapText="1"/>
      <protection locked="0"/>
    </xf>
    <xf numFmtId="0" fontId="11" fillId="0" borderId="12" xfId="0" applyFont="1" applyBorder="1" applyAlignment="1" applyProtection="1">
      <alignment horizontal="center" vertical="center" wrapText="1"/>
      <protection locked="0"/>
    </xf>
    <xf numFmtId="0" fontId="11" fillId="0" borderId="0" xfId="0" applyFont="1" applyAlignment="1">
      <alignment wrapText="1"/>
    </xf>
    <xf numFmtId="0" fontId="11" fillId="0" borderId="0" xfId="0" applyFont="1" applyProtection="1">
      <protection locked="0"/>
    </xf>
    <xf numFmtId="0" fontId="11" fillId="3" borderId="0" xfId="0" applyFont="1" applyFill="1" applyProtection="1">
      <protection locked="0"/>
    </xf>
    <xf numFmtId="0" fontId="11" fillId="0" borderId="0" xfId="0" applyFont="1"/>
    <xf numFmtId="0" fontId="3" fillId="0" borderId="0" xfId="0" applyFont="1"/>
    <xf numFmtId="0" fontId="3" fillId="3" borderId="0" xfId="0" applyFont="1" applyFill="1"/>
    <xf numFmtId="0" fontId="10" fillId="4" borderId="1" xfId="3" applyFont="1" applyFill="1" applyBorder="1" applyAlignment="1">
      <alignment horizontal="justify" vertical="center" wrapText="1"/>
    </xf>
    <xf numFmtId="0" fontId="16" fillId="0" borderId="0" xfId="0" applyFont="1"/>
    <xf numFmtId="0" fontId="16" fillId="0" borderId="0" xfId="0" applyFont="1" applyBorder="1"/>
    <xf numFmtId="0" fontId="12" fillId="0" borderId="1" xfId="2"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164" fontId="20" fillId="4" borderId="1" xfId="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20" fillId="4" borderId="1" xfId="0" applyFont="1" applyFill="1" applyBorder="1" applyAlignment="1">
      <alignment horizontal="left" vertical="center" wrapText="1"/>
    </xf>
    <xf numFmtId="164" fontId="12" fillId="4" borderId="1" xfId="1" applyNumberFormat="1" applyFont="1" applyFill="1" applyBorder="1" applyAlignment="1" applyProtection="1">
      <alignment horizontal="center" vertical="center" wrapText="1"/>
    </xf>
    <xf numFmtId="0" fontId="12" fillId="0" borderId="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 xfId="0" applyFont="1" applyFill="1" applyBorder="1" applyAlignment="1">
      <alignment horizontal="left" vertical="center" wrapText="1"/>
    </xf>
    <xf numFmtId="164" fontId="15" fillId="4" borderId="1" xfId="1" applyNumberFormat="1" applyFont="1" applyFill="1" applyBorder="1" applyAlignment="1" applyProtection="1">
      <alignment horizontal="right" vertical="center" wrapText="1"/>
      <protection locked="0"/>
    </xf>
    <xf numFmtId="164" fontId="15" fillId="4" borderId="1" xfId="1" applyNumberFormat="1" applyFont="1" applyFill="1" applyBorder="1" applyAlignment="1" applyProtection="1">
      <alignment horizontal="center" vertical="center" wrapText="1"/>
      <protection locked="0"/>
    </xf>
    <xf numFmtId="165" fontId="19" fillId="0" borderId="1" xfId="2" applyNumberFormat="1" applyFont="1" applyFill="1" applyBorder="1" applyAlignment="1" applyProtection="1">
      <alignment horizontal="center" vertical="center" wrapText="1"/>
    </xf>
    <xf numFmtId="0" fontId="25" fillId="0" borderId="1" xfId="0" applyFont="1" applyFill="1" applyBorder="1" applyAlignment="1">
      <alignment horizontal="left" vertical="center" wrapText="1"/>
    </xf>
    <xf numFmtId="0" fontId="3" fillId="0" borderId="0" xfId="0" applyFont="1" applyFill="1"/>
    <xf numFmtId="0" fontId="3" fillId="0" borderId="0" xfId="0" applyFont="1" applyBorder="1"/>
    <xf numFmtId="0" fontId="3" fillId="0" borderId="0" xfId="0" applyFont="1" applyAlignment="1" applyProtection="1">
      <alignment horizontal="center" vertical="center" wrapText="1"/>
    </xf>
    <xf numFmtId="0" fontId="26" fillId="0" borderId="1" xfId="2"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164" fontId="13" fillId="3" borderId="1" xfId="1"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0" fillId="0" borderId="0" xfId="0"/>
    <xf numFmtId="0" fontId="3" fillId="0" borderId="0" xfId="0" applyFont="1"/>
    <xf numFmtId="0" fontId="11" fillId="0" borderId="0" xfId="0" applyFont="1" applyProtection="1">
      <protection locked="0"/>
    </xf>
    <xf numFmtId="0" fontId="11" fillId="3" borderId="0" xfId="0" applyFont="1" applyFill="1" applyProtection="1">
      <protection locked="0"/>
    </xf>
    <xf numFmtId="0" fontId="16" fillId="0" borderId="0" xfId="0" applyFont="1" applyProtection="1">
      <protection locked="0"/>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vertical="center"/>
    </xf>
    <xf numFmtId="166" fontId="31" fillId="0" borderId="1" xfId="0" applyNumberFormat="1" applyFont="1" applyBorder="1" applyAlignment="1">
      <alignment horizontal="center" vertical="center"/>
    </xf>
    <xf numFmtId="166" fontId="17" fillId="0" borderId="1" xfId="0" applyNumberFormat="1" applyFont="1" applyBorder="1" applyAlignment="1">
      <alignment horizontal="center" vertical="center"/>
    </xf>
    <xf numFmtId="49" fontId="16" fillId="0" borderId="1" xfId="0" applyNumberFormat="1" applyFont="1" applyBorder="1" applyAlignment="1" applyProtection="1">
      <alignment horizontal="center" vertical="center"/>
    </xf>
    <xf numFmtId="166" fontId="25" fillId="0" borderId="1" xfId="0" applyNumberFormat="1" applyFont="1" applyFill="1" applyBorder="1" applyAlignment="1">
      <alignment horizontal="center" vertical="center" wrapText="1"/>
    </xf>
    <xf numFmtId="166" fontId="19" fillId="0" borderId="1" xfId="2"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6"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Font="1" applyBorder="1" applyAlignment="1">
      <alignment vertical="center" wrapText="1"/>
    </xf>
    <xf numFmtId="0" fontId="3" fillId="0" borderId="0" xfId="0" applyFont="1" applyBorder="1" applyAlignment="1" applyProtection="1">
      <alignment vertical="center"/>
      <protection locked="0"/>
    </xf>
    <xf numFmtId="0" fontId="0" fillId="0" borderId="1" xfId="0" applyFont="1" applyBorder="1" applyAlignment="1">
      <alignment horizontal="left" vertical="center" wrapText="1"/>
    </xf>
    <xf numFmtId="166" fontId="0" fillId="0" borderId="1" xfId="0" applyNumberFormat="1" applyFont="1" applyBorder="1" applyAlignment="1">
      <alignment horizontal="center" vertical="center" wrapText="1"/>
    </xf>
    <xf numFmtId="0" fontId="5" fillId="0" borderId="0" xfId="0" applyFont="1" applyAlignment="1" applyProtection="1">
      <alignment horizontal="center"/>
      <protection locked="0"/>
    </xf>
    <xf numFmtId="0" fontId="5" fillId="0" borderId="0" xfId="0" applyFont="1" applyBorder="1" applyProtection="1">
      <protection locked="0"/>
    </xf>
    <xf numFmtId="0" fontId="5" fillId="0" borderId="0" xfId="0" applyFont="1" applyProtection="1">
      <protection locked="0"/>
    </xf>
    <xf numFmtId="166" fontId="15" fillId="0" borderId="1" xfId="0" applyNumberFormat="1" applyFont="1" applyFill="1" applyBorder="1" applyAlignment="1">
      <alignment horizontal="center" vertical="center"/>
    </xf>
    <xf numFmtId="0" fontId="3" fillId="0" borderId="0" xfId="0" applyFont="1" applyProtection="1"/>
    <xf numFmtId="0" fontId="3" fillId="0" borderId="0" xfId="0" applyFont="1" applyAlignment="1" applyProtection="1">
      <alignment vertical="center"/>
    </xf>
    <xf numFmtId="0" fontId="15" fillId="4" borderId="1" xfId="0" applyFont="1" applyFill="1" applyBorder="1" applyAlignment="1" applyProtection="1">
      <alignment horizontal="center" vertical="center" wrapText="1"/>
      <protection locked="0"/>
    </xf>
    <xf numFmtId="164" fontId="23" fillId="0" borderId="1" xfId="1" applyNumberFormat="1" applyFont="1" applyFill="1" applyBorder="1" applyAlignment="1">
      <alignment horizontal="center" vertical="center" wrapText="1"/>
    </xf>
    <xf numFmtId="164" fontId="23" fillId="4" borderId="10" xfId="1" applyNumberFormat="1" applyFont="1" applyFill="1" applyBorder="1" applyAlignment="1">
      <alignment vertical="center"/>
    </xf>
    <xf numFmtId="0" fontId="23" fillId="0" borderId="1" xfId="0" applyFont="1" applyFill="1" applyBorder="1" applyAlignment="1">
      <alignment horizontal="justify" vertical="center" wrapText="1"/>
    </xf>
    <xf numFmtId="164" fontId="23" fillId="0" borderId="10" xfId="1" applyNumberFormat="1" applyFont="1" applyFill="1" applyBorder="1" applyAlignment="1">
      <alignment vertical="center"/>
    </xf>
    <xf numFmtId="168" fontId="15" fillId="4" borderId="1" xfId="1" applyNumberFormat="1" applyFont="1" applyFill="1" applyBorder="1" applyAlignment="1">
      <alignment horizontal="center" vertical="center" wrapText="1"/>
    </xf>
    <xf numFmtId="168" fontId="15" fillId="0" borderId="1" xfId="1" applyNumberFormat="1"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3" fillId="0" borderId="0" xfId="0" applyFont="1" applyFill="1"/>
    <xf numFmtId="0" fontId="10" fillId="4" borderId="1" xfId="3" applyFont="1" applyFill="1" applyBorder="1" applyAlignment="1">
      <alignment horizontal="justify" vertical="center" wrapText="1"/>
    </xf>
    <xf numFmtId="0" fontId="6" fillId="0" borderId="10" xfId="2" applyFont="1" applyFill="1" applyBorder="1" applyAlignment="1" applyProtection="1">
      <alignment horizontal="center" vertical="center" wrapText="1"/>
    </xf>
    <xf numFmtId="0" fontId="19" fillId="0" borderId="1" xfId="2" applyFont="1" applyFill="1" applyBorder="1" applyAlignment="1" applyProtection="1">
      <alignment horizontal="center" vertical="center" wrapText="1"/>
    </xf>
    <xf numFmtId="0" fontId="11" fillId="0" borderId="0" xfId="0" applyFont="1" applyBorder="1" applyProtection="1">
      <protection locked="0"/>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164" fontId="11" fillId="3" borderId="10" xfId="1" applyNumberFormat="1" applyFont="1" applyFill="1" applyBorder="1" applyAlignment="1" applyProtection="1">
      <alignment vertical="center" wrapText="1"/>
      <protection locked="0"/>
    </xf>
    <xf numFmtId="164" fontId="11" fillId="3" borderId="12" xfId="1" applyNumberFormat="1" applyFont="1" applyFill="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6" fillId="0" borderId="11" xfId="3" applyFont="1" applyBorder="1" applyAlignment="1" applyProtection="1">
      <alignment horizontal="justify" vertical="center" wrapText="1"/>
      <protection locked="0"/>
    </xf>
    <xf numFmtId="0" fontId="11" fillId="0" borderId="12" xfId="0" applyFont="1" applyBorder="1" applyAlignment="1" applyProtection="1">
      <alignment horizontal="center" vertical="center" wrapText="1"/>
      <protection locked="0"/>
    </xf>
    <xf numFmtId="0" fontId="11" fillId="0" borderId="0" xfId="0" applyFont="1" applyAlignment="1">
      <alignment wrapText="1"/>
    </xf>
    <xf numFmtId="0" fontId="11" fillId="0" borderId="0" xfId="0" applyFont="1" applyProtection="1">
      <protection locked="0"/>
    </xf>
    <xf numFmtId="0" fontId="11" fillId="3" borderId="0" xfId="0" applyFont="1" applyFill="1" applyProtection="1">
      <protection locked="0"/>
    </xf>
    <xf numFmtId="0" fontId="11" fillId="0" borderId="0" xfId="0" applyFont="1"/>
    <xf numFmtId="0" fontId="3" fillId="3" borderId="0" xfId="0" applyFont="1" applyFill="1"/>
    <xf numFmtId="0" fontId="15" fillId="0" borderId="1" xfId="0" applyFont="1" applyFill="1" applyBorder="1" applyAlignment="1" applyProtection="1">
      <alignment horizontal="center" vertical="center" wrapText="1"/>
      <protection locked="0"/>
    </xf>
    <xf numFmtId="164" fontId="14" fillId="0" borderId="1" xfId="1"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0" fillId="0" borderId="1" xfId="0" applyBorder="1"/>
    <xf numFmtId="0" fontId="31" fillId="0" borderId="1" xfId="0" applyFont="1" applyBorder="1" applyAlignment="1">
      <alignment vertical="center"/>
    </xf>
    <xf numFmtId="166" fontId="31" fillId="0" borderId="1" xfId="0" applyNumberFormat="1" applyFont="1" applyBorder="1" applyAlignment="1">
      <alignment horizontal="center" vertical="center"/>
    </xf>
    <xf numFmtId="166" fontId="17" fillId="0" borderId="1" xfId="0" applyNumberFormat="1" applyFont="1" applyBorder="1" applyAlignment="1">
      <alignment horizontal="center" vertical="center"/>
    </xf>
    <xf numFmtId="170" fontId="14" fillId="3" borderId="1" xfId="1" applyNumberFormat="1" applyFont="1" applyFill="1" applyBorder="1" applyAlignment="1" applyProtection="1">
      <alignment vertical="center" wrapText="1"/>
      <protection locked="0"/>
    </xf>
    <xf numFmtId="164" fontId="14" fillId="3" borderId="1" xfId="1" applyNumberFormat="1"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164" fontId="14" fillId="7" borderId="1" xfId="1" applyNumberFormat="1" applyFont="1" applyFill="1" applyBorder="1" applyAlignment="1" applyProtection="1">
      <alignment vertical="center" wrapText="1"/>
      <protection locked="0"/>
    </xf>
    <xf numFmtId="164" fontId="14" fillId="7" borderId="1" xfId="1"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3" fillId="0" borderId="0" xfId="0" applyFont="1"/>
    <xf numFmtId="0" fontId="0" fillId="0" borderId="0" xfId="0"/>
    <xf numFmtId="0" fontId="10" fillId="3" borderId="1" xfId="2" applyFont="1" applyFill="1" applyBorder="1" applyAlignment="1" applyProtection="1">
      <alignment horizontal="center" vertical="center" wrapText="1"/>
    </xf>
    <xf numFmtId="0" fontId="10" fillId="3" borderId="1" xfId="2" applyFont="1" applyFill="1" applyBorder="1" applyAlignment="1" applyProtection="1">
      <alignment horizontal="left" vertical="center" wrapText="1"/>
    </xf>
    <xf numFmtId="0" fontId="10" fillId="3" borderId="1" xfId="2" applyFont="1" applyFill="1" applyBorder="1" applyAlignment="1" applyProtection="1">
      <alignment horizontal="right" vertical="center" wrapText="1"/>
    </xf>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0" xfId="0" applyFont="1" applyAlignment="1" applyProtection="1">
      <alignment horizontal="center"/>
      <protection locked="0"/>
    </xf>
    <xf numFmtId="0" fontId="0" fillId="0" borderId="0" xfId="0"/>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vertical="center" wrapText="1"/>
    </xf>
    <xf numFmtId="0" fontId="0" fillId="0" borderId="0" xfId="0" applyFill="1"/>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lignment wrapText="1"/>
    </xf>
    <xf numFmtId="0" fontId="10" fillId="0" borderId="1" xfId="5" applyFont="1" applyFill="1" applyBorder="1" applyAlignment="1">
      <alignment horizontal="left" vertical="center" wrapText="1"/>
    </xf>
    <xf numFmtId="0" fontId="14" fillId="3" borderId="1" xfId="0" applyFont="1" applyFill="1" applyBorder="1" applyAlignment="1" applyProtection="1">
      <alignment horizontal="justify" vertical="center" wrapText="1"/>
      <protection locked="0"/>
    </xf>
    <xf numFmtId="17" fontId="14" fillId="3"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164" fontId="14" fillId="3" borderId="1" xfId="1" applyNumberFormat="1" applyFont="1" applyFill="1" applyBorder="1" applyAlignment="1" applyProtection="1">
      <alignment vertical="center" wrapText="1"/>
      <protection locked="0"/>
    </xf>
    <xf numFmtId="170" fontId="15" fillId="0" borderId="1" xfId="1" applyNumberFormat="1" applyFont="1" applyFill="1" applyBorder="1" applyAlignment="1">
      <alignment vertical="center"/>
    </xf>
    <xf numFmtId="164" fontId="14" fillId="3" borderId="1" xfId="1" applyNumberFormat="1" applyFont="1" applyFill="1" applyBorder="1" applyAlignment="1" applyProtection="1">
      <alignment horizontal="right" vertical="center" wrapText="1"/>
      <protection locked="0"/>
    </xf>
    <xf numFmtId="0" fontId="14" fillId="0" borderId="0" xfId="0" applyFont="1" applyBorder="1" applyAlignment="1" applyProtection="1">
      <alignment horizontal="center" vertical="center" wrapText="1"/>
      <protection locked="0"/>
    </xf>
    <xf numFmtId="0" fontId="13" fillId="0" borderId="1" xfId="0" applyFont="1" applyBorder="1" applyAlignment="1">
      <alignment horizontal="left" vertical="center" wrapText="1"/>
    </xf>
    <xf numFmtId="166" fontId="32" fillId="0" borderId="0" xfId="0" applyNumberFormat="1" applyFont="1" applyBorder="1" applyAlignment="1">
      <alignment horizontal="center"/>
    </xf>
    <xf numFmtId="0" fontId="32" fillId="0" borderId="11" xfId="0" applyFont="1" applyBorder="1" applyAlignment="1">
      <alignment vertical="center" wrapText="1"/>
    </xf>
    <xf numFmtId="0" fontId="32" fillId="0" borderId="0"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0" xfId="0"/>
    <xf numFmtId="166" fontId="17" fillId="0" borderId="1" xfId="0" applyNumberFormat="1" applyFont="1" applyBorder="1" applyAlignment="1">
      <alignment horizontal="center" vertical="center"/>
    </xf>
    <xf numFmtId="0" fontId="0" fillId="0" borderId="0" xfId="0" applyBorder="1"/>
    <xf numFmtId="0" fontId="34" fillId="0" borderId="0" xfId="0" applyFont="1" applyFill="1" applyBorder="1" applyAlignment="1">
      <alignment horizontal="center" vertical="center" wrapText="1"/>
    </xf>
    <xf numFmtId="0" fontId="13" fillId="0" borderId="0" xfId="0" applyFont="1"/>
    <xf numFmtId="166" fontId="0" fillId="0" borderId="0" xfId="0" applyNumberFormat="1" applyBorder="1" applyAlignment="1">
      <alignment horizontal="center"/>
    </xf>
    <xf numFmtId="0" fontId="32" fillId="0" borderId="0" xfId="0" applyFont="1" applyBorder="1"/>
    <xf numFmtId="0" fontId="32"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4" xfId="0" applyFont="1" applyBorder="1" applyAlignment="1">
      <alignment horizontal="center" vertical="center" wrapText="1"/>
    </xf>
    <xf numFmtId="0" fontId="36" fillId="0" borderId="1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9" fillId="0" borderId="1" xfId="0" applyFont="1" applyBorder="1"/>
    <xf numFmtId="166" fontId="29" fillId="0" borderId="1" xfId="0" applyNumberFormat="1" applyFont="1" applyBorder="1" applyAlignment="1">
      <alignment horizontal="center" vertical="center"/>
    </xf>
    <xf numFmtId="0" fontId="29" fillId="0" borderId="10" xfId="0" applyFont="1" applyBorder="1"/>
    <xf numFmtId="0" fontId="29" fillId="0" borderId="0" xfId="0" applyFont="1" applyBorder="1"/>
    <xf numFmtId="166" fontId="29" fillId="0" borderId="0" xfId="0" applyNumberFormat="1" applyFont="1" applyBorder="1"/>
    <xf numFmtId="166" fontId="29" fillId="0" borderId="1" xfId="0" applyNumberFormat="1" applyFont="1" applyBorder="1" applyAlignment="1">
      <alignment horizontal="center"/>
    </xf>
    <xf numFmtId="166" fontId="29" fillId="0" borderId="1" xfId="0" applyNumberFormat="1" applyFont="1" applyBorder="1"/>
    <xf numFmtId="0" fontId="29" fillId="0" borderId="10" xfId="0" applyFont="1" applyBorder="1" applyAlignment="1">
      <alignment horizontal="center"/>
    </xf>
    <xf numFmtId="0" fontId="29" fillId="0" borderId="1" xfId="0" applyFont="1" applyBorder="1" applyAlignment="1">
      <alignment horizontal="center"/>
    </xf>
    <xf numFmtId="0" fontId="29" fillId="0" borderId="0" xfId="0" applyFont="1" applyBorder="1" applyAlignment="1">
      <alignment horizontal="center"/>
    </xf>
    <xf numFmtId="166" fontId="29" fillId="0" borderId="10" xfId="0" applyNumberFormat="1" applyFont="1" applyBorder="1" applyAlignment="1">
      <alignment horizontal="center"/>
    </xf>
    <xf numFmtId="166" fontId="29" fillId="0" borderId="0" xfId="0" applyNumberFormat="1" applyFont="1" applyBorder="1" applyAlignment="1">
      <alignment horizontal="center"/>
    </xf>
    <xf numFmtId="0" fontId="29" fillId="0" borderId="13" xfId="0" applyFont="1" applyBorder="1"/>
    <xf numFmtId="166" fontId="34" fillId="0" borderId="0" xfId="0" applyNumberFormat="1" applyFont="1" applyBorder="1" applyAlignment="1">
      <alignment horizontal="center" vertical="center"/>
    </xf>
    <xf numFmtId="0" fontId="29" fillId="0" borderId="1" xfId="0" applyFont="1" applyFill="1" applyBorder="1"/>
    <xf numFmtId="166" fontId="0" fillId="0" borderId="1" xfId="0" applyNumberFormat="1" applyFont="1" applyBorder="1" applyAlignment="1">
      <alignment horizontal="center" vertical="center"/>
    </xf>
    <xf numFmtId="0" fontId="0" fillId="0" borderId="1" xfId="0" applyFont="1" applyBorder="1"/>
    <xf numFmtId="166" fontId="0" fillId="0" borderId="13" xfId="0" applyNumberFormat="1" applyFont="1" applyBorder="1" applyAlignment="1">
      <alignment horizontal="center" vertical="center"/>
    </xf>
    <xf numFmtId="0" fontId="0" fillId="0" borderId="13" xfId="0" applyFont="1" applyBorder="1"/>
    <xf numFmtId="166" fontId="0" fillId="0" borderId="1" xfId="0" applyNumberFormat="1" applyFont="1" applyBorder="1" applyAlignment="1">
      <alignment horizontal="center"/>
    </xf>
    <xf numFmtId="0" fontId="0" fillId="0" borderId="10" xfId="0" applyFont="1" applyBorder="1" applyAlignment="1">
      <alignment horizontal="center"/>
    </xf>
    <xf numFmtId="0" fontId="0" fillId="0" borderId="1" xfId="0" applyFont="1" applyBorder="1" applyAlignment="1">
      <alignment horizontal="center"/>
    </xf>
    <xf numFmtId="166" fontId="0" fillId="0" borderId="10" xfId="0" applyNumberFormat="1" applyFont="1" applyBorder="1" applyAlignment="1">
      <alignment horizontal="center"/>
    </xf>
    <xf numFmtId="0" fontId="0" fillId="0" borderId="10" xfId="0" applyFont="1" applyBorder="1"/>
    <xf numFmtId="0" fontId="13" fillId="0" borderId="1" xfId="0" applyFont="1" applyBorder="1" applyAlignment="1">
      <alignment wrapText="1"/>
    </xf>
    <xf numFmtId="0" fontId="13" fillId="0" borderId="1" xfId="0" applyFont="1" applyBorder="1"/>
    <xf numFmtId="0" fontId="13" fillId="0" borderId="1" xfId="0" applyFont="1" applyBorder="1" applyAlignment="1">
      <alignment vertical="center" wrapText="1"/>
    </xf>
    <xf numFmtId="0" fontId="13" fillId="0" borderId="1" xfId="0" applyFont="1" applyFill="1" applyBorder="1" applyAlignment="1">
      <alignment vertical="center" wrapText="1"/>
    </xf>
    <xf numFmtId="0" fontId="0" fillId="6" borderId="0" xfId="0" applyFill="1"/>
    <xf numFmtId="0" fontId="0" fillId="8" borderId="0" xfId="0" applyFill="1"/>
    <xf numFmtId="0" fontId="15" fillId="9" borderId="1" xfId="0" applyFont="1" applyFill="1" applyBorder="1" applyAlignment="1" applyProtection="1">
      <alignment horizontal="center" vertical="center" wrapText="1"/>
      <protection locked="0"/>
    </xf>
    <xf numFmtId="0" fontId="29" fillId="0" borderId="1" xfId="0" applyFont="1" applyBorder="1" applyAlignment="1">
      <alignment vertical="center" wrapText="1"/>
    </xf>
    <xf numFmtId="0" fontId="0" fillId="0" borderId="0" xfId="0"/>
    <xf numFmtId="0" fontId="0" fillId="0" borderId="1" xfId="0" applyBorder="1"/>
    <xf numFmtId="0" fontId="15" fillId="0" borderId="1"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4" borderId="1" xfId="0" applyFont="1" applyFill="1" applyBorder="1" applyAlignment="1">
      <alignment vertical="center" wrapText="1"/>
    </xf>
    <xf numFmtId="0" fontId="15" fillId="4" borderId="1" xfId="0" applyFont="1" applyFill="1" applyBorder="1" applyAlignment="1">
      <alignment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0" fillId="0" borderId="1" xfId="0" applyBorder="1" applyAlignment="1">
      <alignment wrapText="1"/>
    </xf>
    <xf numFmtId="164" fontId="20" fillId="4" borderId="1" xfId="1" applyNumberFormat="1" applyFont="1" applyFill="1" applyBorder="1" applyAlignment="1">
      <alignment horizontal="center" vertical="top" wrapText="1"/>
    </xf>
    <xf numFmtId="0" fontId="12" fillId="4" borderId="1" xfId="0" applyFont="1" applyFill="1" applyBorder="1" applyAlignment="1">
      <alignment horizontal="center" vertical="top" wrapText="1"/>
    </xf>
    <xf numFmtId="164" fontId="13" fillId="3" borderId="1" xfId="1" applyNumberFormat="1" applyFont="1" applyFill="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0" fontId="12" fillId="0" borderId="1" xfId="2" applyFont="1" applyFill="1" applyBorder="1" applyAlignment="1" applyProtection="1">
      <alignment horizontal="left" vertical="top" wrapText="1"/>
    </xf>
    <xf numFmtId="0" fontId="20" fillId="4" borderId="1" xfId="0" applyFont="1" applyFill="1" applyBorder="1" applyAlignment="1">
      <alignment horizontal="left" vertical="top" wrapText="1"/>
    </xf>
    <xf numFmtId="164" fontId="20"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13" fillId="0" borderId="1" xfId="1"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37" fillId="0" borderId="1" xfId="2" applyFont="1" applyFill="1" applyBorder="1" applyAlignment="1" applyProtection="1">
      <alignment horizontal="center" vertical="center" wrapText="1"/>
    </xf>
    <xf numFmtId="0" fontId="20" fillId="4" borderId="1" xfId="0" applyFont="1" applyFill="1" applyBorder="1" applyAlignment="1">
      <alignment horizontal="center" vertical="top" wrapText="1"/>
    </xf>
    <xf numFmtId="164" fontId="23" fillId="4" borderId="1" xfId="0" applyNumberFormat="1" applyFont="1" applyFill="1" applyBorder="1" applyAlignment="1">
      <alignment horizontal="center" vertical="center" wrapText="1"/>
    </xf>
    <xf numFmtId="168" fontId="10" fillId="0" borderId="1" xfId="5" applyNumberFormat="1" applyFont="1" applyFill="1" applyBorder="1" applyAlignment="1">
      <alignment horizontal="center" vertical="center" wrapText="1"/>
    </xf>
    <xf numFmtId="168" fontId="24" fillId="0" borderId="1" xfId="5" applyNumberFormat="1" applyFont="1" applyFill="1" applyBorder="1" applyAlignment="1">
      <alignment horizontal="center" vertical="center" wrapText="1"/>
    </xf>
    <xf numFmtId="0" fontId="15" fillId="0" borderId="0"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170" fontId="15" fillId="0" borderId="0" xfId="1" applyNumberFormat="1" applyFont="1" applyFill="1" applyBorder="1" applyAlignment="1">
      <alignment vertical="center"/>
    </xf>
    <xf numFmtId="0" fontId="15" fillId="0" borderId="0" xfId="0" applyFont="1" applyFill="1" applyBorder="1" applyAlignment="1">
      <alignment horizontal="center" vertical="center"/>
    </xf>
    <xf numFmtId="0" fontId="0" fillId="7" borderId="1" xfId="0" applyFill="1" applyBorder="1" applyAlignment="1">
      <alignment wrapText="1"/>
    </xf>
    <xf numFmtId="165" fontId="14" fillId="3" borderId="1" xfId="0" applyNumberFormat="1" applyFont="1" applyFill="1" applyBorder="1" applyAlignment="1" applyProtection="1">
      <alignment horizontal="center" vertical="center" wrapText="1"/>
      <protection locked="0"/>
    </xf>
    <xf numFmtId="0" fontId="14" fillId="7" borderId="1" xfId="0" applyFont="1" applyFill="1" applyBorder="1" applyAlignment="1" applyProtection="1">
      <alignment horizontal="justify" vertical="center" wrapText="1"/>
      <protection locked="0"/>
    </xf>
    <xf numFmtId="0" fontId="13" fillId="7" borderId="1" xfId="0" applyFont="1" applyFill="1" applyBorder="1" applyAlignment="1">
      <alignment wrapText="1"/>
    </xf>
    <xf numFmtId="0" fontId="14" fillId="3" borderId="1" xfId="0" applyFont="1" applyFill="1" applyBorder="1" applyAlignment="1" applyProtection="1">
      <alignment horizontal="left" vertical="center" wrapText="1"/>
      <protection locked="0"/>
    </xf>
    <xf numFmtId="3" fontId="14" fillId="3" borderId="1" xfId="0" applyNumberFormat="1" applyFont="1" applyFill="1" applyBorder="1" applyAlignment="1" applyProtection="1">
      <alignment horizontal="justify" vertical="center" wrapText="1"/>
      <protection locked="0"/>
    </xf>
    <xf numFmtId="3" fontId="14" fillId="3" borderId="1" xfId="0" applyNumberFormat="1" applyFont="1" applyFill="1" applyBorder="1" applyAlignment="1" applyProtection="1">
      <alignment horizontal="right" vertical="center" wrapText="1"/>
      <protection locked="0"/>
    </xf>
    <xf numFmtId="0" fontId="38" fillId="0" borderId="1" xfId="0" applyFont="1" applyBorder="1" applyAlignment="1">
      <alignment wrapText="1"/>
    </xf>
    <xf numFmtId="166" fontId="14" fillId="3" borderId="12" xfId="0" applyNumberFormat="1" applyFont="1" applyFill="1" applyBorder="1" applyAlignment="1" applyProtection="1">
      <alignment horizontal="center" vertical="center" wrapText="1"/>
      <protection locked="0"/>
    </xf>
    <xf numFmtId="166" fontId="14" fillId="3" borderId="1" xfId="0" applyNumberFormat="1" applyFont="1" applyFill="1" applyBorder="1" applyAlignment="1" applyProtection="1">
      <alignment horizontal="center" vertical="center" wrapText="1"/>
      <protection locked="0"/>
    </xf>
    <xf numFmtId="0" fontId="23" fillId="9" borderId="1" xfId="0" applyFont="1" applyFill="1" applyBorder="1" applyAlignment="1">
      <alignment horizontal="justify" vertical="center" wrapText="1"/>
    </xf>
    <xf numFmtId="168" fontId="24" fillId="9" borderId="1" xfId="5" applyNumberFormat="1" applyFont="1" applyFill="1" applyBorder="1" applyAlignment="1">
      <alignment horizontal="center" vertical="center" wrapText="1"/>
    </xf>
    <xf numFmtId="164" fontId="23" fillId="9" borderId="1" xfId="1" applyNumberFormat="1" applyFont="1" applyFill="1" applyBorder="1" applyAlignment="1">
      <alignment vertical="center"/>
    </xf>
    <xf numFmtId="164" fontId="23" fillId="9" borderId="1" xfId="0" applyNumberFormat="1" applyFont="1" applyFill="1" applyBorder="1" applyAlignment="1">
      <alignment horizontal="center" vertical="center" wrapText="1"/>
    </xf>
    <xf numFmtId="0" fontId="15" fillId="7" borderId="1" xfId="0" applyFont="1" applyFill="1" applyBorder="1" applyAlignment="1" applyProtection="1">
      <alignment horizontal="center" vertical="center" wrapText="1"/>
      <protection locked="0"/>
    </xf>
    <xf numFmtId="0" fontId="10" fillId="7" borderId="1" xfId="5" applyFont="1" applyFill="1" applyBorder="1" applyAlignment="1">
      <alignment horizontal="left" vertical="center" wrapText="1"/>
    </xf>
    <xf numFmtId="168" fontId="10" fillId="7" borderId="1" xfId="5" applyNumberFormat="1" applyFont="1" applyFill="1" applyBorder="1" applyAlignment="1">
      <alignment horizontal="center" vertical="center" wrapText="1"/>
    </xf>
    <xf numFmtId="164" fontId="23" fillId="7" borderId="10" xfId="1" applyNumberFormat="1" applyFont="1" applyFill="1" applyBorder="1" applyAlignment="1">
      <alignment horizontal="center" vertical="center" wrapText="1"/>
    </xf>
    <xf numFmtId="164" fontId="23" fillId="9" borderId="10" xfId="1" applyNumberFormat="1" applyFont="1" applyFill="1" applyBorder="1" applyAlignment="1">
      <alignment vertical="center"/>
    </xf>
    <xf numFmtId="0" fontId="10" fillId="7" borderId="13" xfId="5" applyFont="1" applyFill="1" applyBorder="1" applyAlignment="1">
      <alignment vertical="center" wrapText="1"/>
    </xf>
    <xf numFmtId="164" fontId="23" fillId="7" borderId="12" xfId="1" applyNumberFormat="1" applyFont="1" applyFill="1" applyBorder="1" applyAlignment="1">
      <alignment horizontal="center" vertical="center" wrapText="1"/>
    </xf>
    <xf numFmtId="0" fontId="23" fillId="7" borderId="1" xfId="0" applyFont="1" applyFill="1" applyBorder="1" applyAlignment="1">
      <alignment horizontal="justify" vertical="center" wrapText="1"/>
    </xf>
    <xf numFmtId="166" fontId="13" fillId="7" borderId="1" xfId="0" applyNumberFormat="1" applyFont="1" applyFill="1" applyBorder="1"/>
    <xf numFmtId="170" fontId="14" fillId="7" borderId="1" xfId="1" applyNumberFormat="1" applyFont="1" applyFill="1" applyBorder="1" applyAlignment="1" applyProtection="1">
      <alignment vertical="center" wrapText="1"/>
      <protection locked="0"/>
    </xf>
    <xf numFmtId="0" fontId="15" fillId="7" borderId="1" xfId="0" applyFont="1" applyFill="1" applyBorder="1" applyAlignment="1">
      <alignment vertical="center" wrapText="1"/>
    </xf>
    <xf numFmtId="170" fontId="15" fillId="7" borderId="1" xfId="1" applyNumberFormat="1" applyFont="1" applyFill="1" applyBorder="1" applyAlignment="1">
      <alignment vertical="center"/>
    </xf>
    <xf numFmtId="0" fontId="15" fillId="7" borderId="1" xfId="0" applyFont="1" applyFill="1" applyBorder="1" applyAlignment="1">
      <alignment horizontal="center" vertical="center"/>
    </xf>
    <xf numFmtId="166" fontId="14" fillId="7" borderId="12" xfId="0" applyNumberFormat="1" applyFont="1" applyFill="1" applyBorder="1" applyAlignment="1" applyProtection="1">
      <alignment horizontal="center" vertical="center" wrapText="1"/>
      <protection locked="0"/>
    </xf>
    <xf numFmtId="0" fontId="14" fillId="7" borderId="9"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4" fillId="3" borderId="1" xfId="0" applyFont="1" applyFill="1" applyBorder="1" applyAlignment="1" applyProtection="1">
      <alignment horizontal="center" vertical="center" wrapText="1"/>
      <protection locked="0"/>
    </xf>
    <xf numFmtId="0" fontId="37" fillId="0" borderId="10" xfId="2" applyFont="1" applyFill="1" applyBorder="1" applyAlignment="1" applyProtection="1">
      <alignment horizontal="center" vertical="center" wrapText="1"/>
    </xf>
    <xf numFmtId="0" fontId="13" fillId="0" borderId="10" xfId="0" applyFont="1" applyBorder="1" applyAlignment="1">
      <alignment vertical="center" wrapText="1"/>
    </xf>
    <xf numFmtId="0" fontId="33" fillId="0" borderId="1" xfId="0" applyFont="1" applyBorder="1" applyAlignment="1">
      <alignment vertical="center" wrapText="1"/>
    </xf>
    <xf numFmtId="0" fontId="13" fillId="0" borderId="10" xfId="0" applyFont="1" applyBorder="1" applyAlignment="1">
      <alignment horizontal="center" vertical="top"/>
    </xf>
    <xf numFmtId="0" fontId="0" fillId="0" borderId="1" xfId="0" applyBorder="1" applyAlignment="1">
      <alignment vertical="top" wrapText="1"/>
    </xf>
    <xf numFmtId="0" fontId="13" fillId="0" borderId="10" xfId="0" applyFont="1" applyBorder="1" applyAlignment="1">
      <alignment horizontal="center" vertical="center"/>
    </xf>
    <xf numFmtId="0" fontId="13" fillId="0" borderId="10" xfId="0" applyFont="1" applyBorder="1" applyAlignment="1">
      <alignment vertical="top" wrapText="1"/>
    </xf>
    <xf numFmtId="0" fontId="13" fillId="0" borderId="10" xfId="0" applyFont="1" applyFill="1" applyBorder="1" applyAlignment="1">
      <alignment vertical="center" wrapText="1"/>
    </xf>
    <xf numFmtId="0" fontId="13" fillId="0" borderId="10" xfId="0" applyFont="1" applyBorder="1" applyAlignment="1">
      <alignment horizontal="left" wrapText="1"/>
    </xf>
    <xf numFmtId="0" fontId="14" fillId="7" borderId="10"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7" fillId="7" borderId="10" xfId="0" applyFont="1" applyFill="1" applyBorder="1" applyAlignment="1">
      <alignment wrapText="1"/>
    </xf>
    <xf numFmtId="0" fontId="14" fillId="0" borderId="10" xfId="0" applyFont="1" applyBorder="1" applyAlignment="1" applyProtection="1">
      <alignment horizontal="center" vertical="center" wrapText="1"/>
      <protection locked="0"/>
    </xf>
    <xf numFmtId="0" fontId="33" fillId="0" borderId="14" xfId="0" applyFont="1" applyFill="1" applyBorder="1" applyAlignment="1">
      <alignment vertical="center" wrapText="1"/>
    </xf>
    <xf numFmtId="0" fontId="13" fillId="8" borderId="1" xfId="0" applyFont="1" applyFill="1" applyBorder="1"/>
    <xf numFmtId="0" fontId="13" fillId="0" borderId="1" xfId="0" applyFont="1" applyFill="1" applyBorder="1"/>
    <xf numFmtId="0" fontId="13" fillId="7" borderId="1" xfId="0" applyFont="1" applyFill="1" applyBorder="1"/>
    <xf numFmtId="0" fontId="13" fillId="6" borderId="0" xfId="0" applyFont="1" applyFill="1" applyAlignment="1">
      <alignment wrapText="1"/>
    </xf>
    <xf numFmtId="0" fontId="0" fillId="0" borderId="0" xfId="0"/>
    <xf numFmtId="0" fontId="0" fillId="0" borderId="1" xfId="0" applyBorder="1"/>
    <xf numFmtId="166" fontId="17" fillId="0" borderId="1" xfId="0" applyNumberFormat="1" applyFont="1" applyBorder="1" applyAlignment="1">
      <alignment horizontal="center" vertical="center"/>
    </xf>
    <xf numFmtId="0" fontId="0" fillId="0" borderId="1" xfId="0" applyFont="1" applyBorder="1" applyAlignment="1">
      <alignment horizontal="left" vertical="center" wrapText="1"/>
    </xf>
    <xf numFmtId="166" fontId="17" fillId="0" borderId="1" xfId="0" applyNumberFormat="1" applyFont="1" applyFill="1" applyBorder="1" applyAlignment="1">
      <alignment horizontal="center" vertical="center"/>
    </xf>
    <xf numFmtId="0" fontId="32" fillId="0" borderId="11" xfId="0" applyFont="1" applyBorder="1" applyAlignment="1">
      <alignment horizontal="left" vertical="center" wrapText="1"/>
    </xf>
    <xf numFmtId="0" fontId="0" fillId="10" borderId="0" xfId="0" applyFill="1"/>
    <xf numFmtId="166" fontId="17" fillId="7" borderId="1" xfId="0" applyNumberFormat="1" applyFont="1" applyFill="1" applyBorder="1" applyAlignment="1">
      <alignment horizontal="center" vertical="center"/>
    </xf>
    <xf numFmtId="166" fontId="29" fillId="7" borderId="1" xfId="0" applyNumberFormat="1" applyFont="1" applyFill="1" applyBorder="1" applyAlignment="1">
      <alignment horizontal="center" vertical="center"/>
    </xf>
    <xf numFmtId="166" fontId="0" fillId="7" borderId="1" xfId="0" applyNumberFormat="1" applyFont="1" applyFill="1" applyBorder="1" applyAlignment="1">
      <alignment horizontal="center" vertical="center"/>
    </xf>
    <xf numFmtId="166" fontId="0" fillId="0" borderId="1" xfId="0" applyNumberFormat="1" applyFont="1" applyFill="1" applyBorder="1" applyAlignment="1">
      <alignment horizontal="center" vertical="center"/>
    </xf>
    <xf numFmtId="166" fontId="0" fillId="7" borderId="1" xfId="0" applyNumberFormat="1" applyFont="1" applyFill="1" applyBorder="1"/>
    <xf numFmtId="166" fontId="29" fillId="0" borderId="1" xfId="0" applyNumberFormat="1" applyFont="1" applyFill="1" applyBorder="1" applyAlignment="1">
      <alignment horizontal="center" vertical="center"/>
    </xf>
    <xf numFmtId="166" fontId="0" fillId="7" borderId="1" xfId="0" applyNumberFormat="1" applyFont="1" applyFill="1" applyBorder="1" applyAlignment="1">
      <alignment horizontal="center"/>
    </xf>
    <xf numFmtId="166" fontId="0" fillId="7" borderId="10" xfId="0" applyNumberFormat="1" applyFont="1" applyFill="1" applyBorder="1" applyAlignment="1">
      <alignment horizontal="center"/>
    </xf>
    <xf numFmtId="166" fontId="29" fillId="7" borderId="10" xfId="0" applyNumberFormat="1" applyFont="1" applyFill="1" applyBorder="1"/>
    <xf numFmtId="166" fontId="0" fillId="7" borderId="13" xfId="0" applyNumberFormat="1" applyFont="1" applyFill="1" applyBorder="1" applyAlignment="1">
      <alignment horizontal="center" vertical="center"/>
    </xf>
    <xf numFmtId="166" fontId="34" fillId="0" borderId="0" xfId="0" applyNumberFormat="1" applyFont="1" applyFill="1" applyBorder="1" applyAlignment="1">
      <alignment horizontal="center" vertical="center"/>
    </xf>
    <xf numFmtId="0" fontId="34" fillId="0" borderId="0" xfId="0" applyFont="1" applyFill="1" applyBorder="1" applyAlignment="1">
      <alignment vertical="center" wrapText="1"/>
    </xf>
    <xf numFmtId="166" fontId="27" fillId="0" borderId="0" xfId="0" applyNumberFormat="1" applyFont="1" applyFill="1" applyBorder="1" applyAlignment="1">
      <alignment horizontal="center" vertical="center"/>
    </xf>
    <xf numFmtId="166" fontId="34" fillId="0" borderId="0" xfId="0" applyNumberFormat="1" applyFont="1" applyFill="1" applyBorder="1" applyAlignment="1">
      <alignment horizontal="left" vertical="center"/>
    </xf>
    <xf numFmtId="0" fontId="29" fillId="0" borderId="13" xfId="0" applyFont="1" applyFill="1" applyBorder="1"/>
    <xf numFmtId="0" fontId="29" fillId="7" borderId="13" xfId="0" applyFont="1" applyFill="1" applyBorder="1"/>
    <xf numFmtId="166" fontId="29" fillId="7" borderId="13" xfId="0" applyNumberFormat="1" applyFont="1" applyFill="1" applyBorder="1" applyAlignment="1">
      <alignment horizontal="center" vertical="center"/>
    </xf>
    <xf numFmtId="0" fontId="0" fillId="7" borderId="13" xfId="0" applyFont="1" applyFill="1" applyBorder="1"/>
    <xf numFmtId="166" fontId="0" fillId="7" borderId="13" xfId="0" applyNumberFormat="1" applyFont="1" applyFill="1" applyBorder="1" applyAlignment="1">
      <alignment horizontal="center"/>
    </xf>
    <xf numFmtId="0" fontId="0" fillId="7" borderId="1" xfId="0" applyFont="1" applyFill="1" applyBorder="1"/>
    <xf numFmtId="0" fontId="29" fillId="7" borderId="1" xfId="0" applyFont="1" applyFill="1" applyBorder="1"/>
    <xf numFmtId="166" fontId="17" fillId="7" borderId="1" xfId="0" applyNumberFormat="1" applyFont="1" applyFill="1" applyBorder="1" applyAlignment="1">
      <alignment horizontal="center"/>
    </xf>
    <xf numFmtId="166" fontId="29" fillId="7" borderId="10" xfId="0" applyNumberFormat="1" applyFont="1" applyFill="1" applyBorder="1" applyAlignment="1">
      <alignment horizontal="center"/>
    </xf>
    <xf numFmtId="166" fontId="29" fillId="7" borderId="1" xfId="0" applyNumberFormat="1" applyFont="1" applyFill="1" applyBorder="1"/>
    <xf numFmtId="166" fontId="8" fillId="7" borderId="1" xfId="0" applyNumberFormat="1" applyFont="1" applyFill="1" applyBorder="1" applyAlignment="1">
      <alignment horizontal="center"/>
    </xf>
    <xf numFmtId="166" fontId="29" fillId="7" borderId="1" xfId="0" applyNumberFormat="1" applyFont="1" applyFill="1" applyBorder="1" applyAlignment="1">
      <alignment horizontal="center"/>
    </xf>
    <xf numFmtId="0" fontId="36" fillId="11" borderId="13"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6" fillId="14" borderId="13" xfId="0" applyFont="1" applyFill="1" applyBorder="1" applyAlignment="1">
      <alignment horizontal="center" vertical="center" wrapText="1"/>
    </xf>
    <xf numFmtId="0" fontId="36" fillId="15" borderId="1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0" fillId="0" borderId="1" xfId="0" applyFont="1" applyFill="1" applyBorder="1"/>
    <xf numFmtId="166" fontId="0" fillId="0" borderId="13" xfId="0" applyNumberFormat="1" applyFont="1" applyFill="1" applyBorder="1" applyAlignment="1">
      <alignment horizontal="center" vertical="center"/>
    </xf>
    <xf numFmtId="0" fontId="0" fillId="0" borderId="13" xfId="0" applyFont="1" applyFill="1" applyBorder="1"/>
    <xf numFmtId="0" fontId="0" fillId="0" borderId="0" xfId="0" applyFont="1" applyFill="1" applyBorder="1"/>
    <xf numFmtId="0" fontId="29" fillId="0" borderId="10" xfId="0" applyFont="1" applyFill="1" applyBorder="1"/>
    <xf numFmtId="166" fontId="32" fillId="11" borderId="1" xfId="0" applyNumberFormat="1" applyFont="1" applyFill="1" applyBorder="1" applyAlignment="1">
      <alignment horizontal="left" vertical="center"/>
    </xf>
    <xf numFmtId="166" fontId="30" fillId="11" borderId="1" xfId="0" applyNumberFormat="1" applyFont="1" applyFill="1" applyBorder="1" applyAlignment="1">
      <alignment horizontal="center"/>
    </xf>
    <xf numFmtId="0" fontId="27" fillId="11" borderId="1" xfId="0" applyFont="1" applyFill="1" applyBorder="1" applyAlignment="1">
      <alignment vertical="center" wrapText="1"/>
    </xf>
    <xf numFmtId="166" fontId="27" fillId="11" borderId="1" xfId="0" applyNumberFormat="1" applyFont="1" applyFill="1" applyBorder="1" applyAlignment="1">
      <alignment horizontal="center" vertical="center"/>
    </xf>
    <xf numFmtId="0" fontId="35" fillId="11" borderId="10" xfId="0" applyFont="1" applyFill="1" applyBorder="1" applyAlignment="1">
      <alignment vertical="center"/>
    </xf>
    <xf numFmtId="0" fontId="0" fillId="11" borderId="11" xfId="0" applyFill="1" applyBorder="1"/>
    <xf numFmtId="0" fontId="0" fillId="11" borderId="12" xfId="0" applyFill="1" applyBorder="1"/>
    <xf numFmtId="0" fontId="32" fillId="11" borderId="1" xfId="0" applyFont="1" applyFill="1" applyBorder="1" applyAlignment="1">
      <alignment horizontal="center" vertical="center" wrapText="1"/>
    </xf>
    <xf numFmtId="166" fontId="29" fillId="0" borderId="0" xfId="0" applyNumberFormat="1" applyFont="1" applyBorder="1" applyAlignment="1">
      <alignment horizontal="left"/>
    </xf>
    <xf numFmtId="0" fontId="0" fillId="0" borderId="10" xfId="0" applyFont="1" applyFill="1" applyBorder="1"/>
    <xf numFmtId="166" fontId="0" fillId="0" borderId="1" xfId="0" applyNumberFormat="1" applyFont="1" applyFill="1" applyBorder="1" applyAlignment="1">
      <alignment horizontal="center"/>
    </xf>
    <xf numFmtId="166" fontId="29" fillId="0" borderId="1" xfId="0" applyNumberFormat="1" applyFont="1" applyFill="1" applyBorder="1" applyAlignment="1">
      <alignment horizontal="center"/>
    </xf>
    <xf numFmtId="166" fontId="29" fillId="0" borderId="10" xfId="0" applyNumberFormat="1" applyFont="1" applyFill="1" applyBorder="1" applyAlignment="1">
      <alignment horizontal="center"/>
    </xf>
    <xf numFmtId="166" fontId="0" fillId="0" borderId="1" xfId="0" applyNumberFormat="1" applyFont="1" applyFill="1" applyBorder="1"/>
    <xf numFmtId="166" fontId="0" fillId="0" borderId="10" xfId="0" applyNumberFormat="1" applyFont="1" applyFill="1" applyBorder="1"/>
    <xf numFmtId="0" fontId="0" fillId="0" borderId="0" xfId="0" applyFont="1" applyAlignment="1">
      <alignment wrapText="1"/>
    </xf>
    <xf numFmtId="0" fontId="11" fillId="0" borderId="20" xfId="0" applyFont="1" applyBorder="1" applyAlignment="1">
      <alignment wrapText="1"/>
    </xf>
    <xf numFmtId="0" fontId="11" fillId="0" borderId="21" xfId="0" applyFont="1" applyBorder="1" applyAlignment="1">
      <alignment vertical="center" wrapText="1"/>
    </xf>
    <xf numFmtId="0" fontId="11" fillId="0" borderId="22" xfId="0" applyFont="1" applyBorder="1" applyAlignment="1">
      <alignment wrapText="1"/>
    </xf>
    <xf numFmtId="0" fontId="11" fillId="0" borderId="23" xfId="0" applyFont="1" applyBorder="1" applyAlignment="1">
      <alignment wrapText="1"/>
    </xf>
    <xf numFmtId="0" fontId="40" fillId="0" borderId="23" xfId="3" applyFont="1" applyBorder="1" applyAlignment="1">
      <alignment wrapText="1"/>
    </xf>
    <xf numFmtId="0" fontId="11" fillId="0" borderId="22" xfId="0" applyFont="1" applyBorder="1" applyAlignment="1">
      <alignment horizontal="center" vertical="center" wrapText="1"/>
    </xf>
    <xf numFmtId="0" fontId="11" fillId="0" borderId="23" xfId="0" applyFont="1" applyBorder="1" applyAlignment="1">
      <alignment horizontal="justify" vertical="justify" wrapText="1"/>
    </xf>
    <xf numFmtId="0" fontId="11" fillId="0" borderId="23" xfId="0" applyFont="1" applyBorder="1" applyAlignment="1">
      <alignment horizontal="left" vertical="center" wrapText="1"/>
    </xf>
    <xf numFmtId="0" fontId="11" fillId="0" borderId="0" xfId="0" applyFont="1" applyFill="1" applyAlignment="1">
      <alignment wrapText="1"/>
    </xf>
    <xf numFmtId="0" fontId="11" fillId="0" borderId="23" xfId="0" applyFont="1" applyBorder="1" applyAlignment="1">
      <alignment vertical="center" wrapText="1"/>
    </xf>
    <xf numFmtId="169" fontId="11" fillId="0" borderId="23" xfId="0" applyNumberFormat="1" applyFont="1" applyBorder="1" applyAlignment="1">
      <alignment vertical="center" wrapText="1"/>
    </xf>
    <xf numFmtId="0" fontId="11" fillId="0" borderId="24" xfId="0" applyFont="1" applyBorder="1" applyAlignment="1">
      <alignment horizontal="center" vertical="center" wrapText="1"/>
    </xf>
    <xf numFmtId="14" fontId="11" fillId="0" borderId="25" xfId="0" applyNumberFormat="1" applyFont="1" applyBorder="1" applyAlignment="1">
      <alignment horizontal="left" vertical="center" wrapText="1"/>
    </xf>
    <xf numFmtId="0" fontId="30"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vertical="center" wrapText="1"/>
    </xf>
    <xf numFmtId="0" fontId="2" fillId="2" borderId="20" xfId="2" applyFont="1" applyBorder="1" applyAlignment="1">
      <alignment horizontal="center" vertical="center" wrapText="1"/>
    </xf>
    <xf numFmtId="0" fontId="2" fillId="2" borderId="26" xfId="2" applyFont="1" applyBorder="1" applyAlignment="1">
      <alignment horizontal="center" vertical="center" wrapText="1"/>
    </xf>
    <xf numFmtId="0" fontId="2" fillId="2" borderId="26" xfId="2" applyFont="1" applyBorder="1" applyAlignment="1">
      <alignment vertical="center" wrapText="1"/>
    </xf>
    <xf numFmtId="0" fontId="2" fillId="2" borderId="21" xfId="2" applyFont="1" applyBorder="1" applyAlignment="1">
      <alignment vertical="center" wrapText="1"/>
    </xf>
    <xf numFmtId="0" fontId="0" fillId="3" borderId="0" xfId="0" applyFont="1" applyFill="1" applyAlignment="1">
      <alignment horizontal="center" vertical="center" wrapTex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72" fontId="16" fillId="3" borderId="1" xfId="0" applyNumberFormat="1" applyFont="1" applyFill="1" applyBorder="1" applyAlignment="1">
      <alignment horizontal="right" vertical="center" wrapText="1"/>
    </xf>
    <xf numFmtId="0" fontId="16" fillId="3"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2" fontId="16" fillId="0" borderId="1" xfId="0" applyNumberFormat="1" applyFont="1" applyFill="1" applyBorder="1" applyAlignment="1">
      <alignment horizontal="right" vertical="center" wrapText="1"/>
    </xf>
    <xf numFmtId="0" fontId="16" fillId="3" borderId="0" xfId="0" applyFont="1" applyFill="1" applyAlignment="1">
      <alignment horizontal="center" vertical="center" wrapText="1"/>
    </xf>
    <xf numFmtId="0" fontId="42" fillId="3"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72" fontId="0" fillId="0" borderId="0" xfId="0" applyNumberFormat="1" applyFont="1" applyAlignment="1">
      <alignment horizontal="right" wrapText="1"/>
    </xf>
    <xf numFmtId="0" fontId="30" fillId="0" borderId="0" xfId="0" applyFont="1" applyAlignment="1">
      <alignment wrapText="1"/>
    </xf>
    <xf numFmtId="173" fontId="0" fillId="0" borderId="0" xfId="0" applyNumberFormat="1" applyFont="1" applyAlignment="1">
      <alignment wrapText="1"/>
    </xf>
    <xf numFmtId="0" fontId="2" fillId="2" borderId="20" xfId="2" applyFont="1" applyBorder="1" applyAlignment="1">
      <alignment wrapText="1"/>
    </xf>
    <xf numFmtId="0" fontId="2" fillId="2" borderId="26" xfId="2" applyFont="1" applyBorder="1" applyAlignment="1">
      <alignment horizontal="left" wrapText="1"/>
    </xf>
    <xf numFmtId="0" fontId="2" fillId="2" borderId="21" xfId="2" applyFont="1" applyBorder="1" applyAlignment="1">
      <alignment wrapText="1"/>
    </xf>
    <xf numFmtId="0" fontId="0" fillId="0" borderId="23" xfId="0" applyFont="1" applyBorder="1" applyAlignment="1">
      <alignment wrapText="1"/>
    </xf>
    <xf numFmtId="0" fontId="0" fillId="0" borderId="1" xfId="0" applyFill="1" applyBorder="1"/>
    <xf numFmtId="0" fontId="0" fillId="0" borderId="22" xfId="0" applyFont="1" applyBorder="1" applyAlignment="1">
      <alignment wrapText="1"/>
    </xf>
    <xf numFmtId="0" fontId="0" fillId="0" borderId="1" xfId="0" applyFont="1" applyBorder="1" applyAlignment="1">
      <alignment wrapText="1"/>
    </xf>
    <xf numFmtId="0" fontId="0" fillId="0" borderId="24" xfId="0" applyFont="1" applyBorder="1" applyAlignment="1">
      <alignment wrapText="1"/>
    </xf>
    <xf numFmtId="0" fontId="0" fillId="0" borderId="27" xfId="0" applyFont="1" applyBorder="1" applyAlignment="1">
      <alignment wrapText="1"/>
    </xf>
    <xf numFmtId="0" fontId="0" fillId="0" borderId="25" xfId="0" applyFont="1" applyBorder="1" applyAlignment="1">
      <alignment wrapText="1"/>
    </xf>
    <xf numFmtId="171" fontId="41" fillId="7" borderId="23" xfId="0" applyNumberFormat="1" applyFont="1" applyFill="1" applyBorder="1" applyAlignment="1">
      <alignment horizontal="left" vertical="center" wrapText="1"/>
    </xf>
    <xf numFmtId="172" fontId="16" fillId="0" borderId="1" xfId="0" applyNumberFormat="1" applyFont="1" applyFill="1" applyBorder="1" applyAlignment="1">
      <alignment horizontal="center" vertical="center" wrapText="1"/>
    </xf>
    <xf numFmtId="174" fontId="16" fillId="0" borderId="1" xfId="0" applyNumberFormat="1" applyFont="1" applyFill="1" applyBorder="1" applyAlignment="1">
      <alignment horizontal="right" vertical="center" wrapText="1"/>
    </xf>
    <xf numFmtId="172" fontId="30" fillId="0" borderId="0" xfId="0" applyNumberFormat="1" applyFont="1" applyAlignment="1">
      <alignment horizontal="right" wrapText="1"/>
    </xf>
    <xf numFmtId="0" fontId="39" fillId="3" borderId="1" xfId="3" applyFont="1" applyFill="1" applyBorder="1" applyAlignment="1">
      <alignment horizontal="justify" vertical="center" wrapText="1"/>
    </xf>
    <xf numFmtId="0" fontId="11"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18" xfId="0" applyFont="1" applyBorder="1" applyAlignment="1">
      <alignment horizontal="left" vertical="center" wrapText="1"/>
    </xf>
    <xf numFmtId="0" fontId="13" fillId="3" borderId="1" xfId="0" applyFont="1" applyFill="1" applyBorder="1" applyAlignment="1">
      <alignment horizontal="center" vertical="center" wrapText="1"/>
    </xf>
    <xf numFmtId="0" fontId="32" fillId="0" borderId="0" xfId="0" applyFont="1" applyAlignment="1">
      <alignment horizontal="center"/>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1" fillId="0" borderId="0" xfId="0" applyFont="1" applyAlignment="1">
      <alignment horizontal="left" vertical="center"/>
    </xf>
    <xf numFmtId="0" fontId="3" fillId="0" borderId="1" xfId="0" applyFont="1" applyBorder="1" applyAlignment="1" applyProtection="1">
      <alignment horizontal="center"/>
    </xf>
    <xf numFmtId="0" fontId="11"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0" borderId="0"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8" xfId="0" applyFont="1" applyBorder="1" applyAlignment="1" applyProtection="1">
      <alignment horizontal="center"/>
      <protection locked="0"/>
    </xf>
    <xf numFmtId="0" fontId="16" fillId="0" borderId="0" xfId="0" applyFont="1" applyBorder="1" applyAlignment="1" applyProtection="1">
      <alignment horizontal="center" vertical="center"/>
      <protection locked="0"/>
    </xf>
    <xf numFmtId="0" fontId="5" fillId="0" borderId="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3" fillId="0" borderId="2"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6" fillId="0" borderId="1" xfId="0" applyFont="1" applyFill="1" applyBorder="1" applyAlignment="1" applyProtection="1">
      <alignment horizontal="center" vertical="center"/>
    </xf>
    <xf numFmtId="0" fontId="16"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172" fontId="16" fillId="7" borderId="13" xfId="0" applyNumberFormat="1" applyFont="1" applyFill="1" applyBorder="1" applyAlignment="1">
      <alignment horizontal="center" vertical="center" wrapText="1"/>
    </xf>
    <xf numFmtId="172" fontId="16" fillId="7" borderId="15" xfId="0" applyNumberFormat="1" applyFont="1" applyFill="1" applyBorder="1" applyAlignment="1">
      <alignment horizontal="center" vertical="center" wrapText="1"/>
    </xf>
    <xf numFmtId="172" fontId="16" fillId="3" borderId="13" xfId="0" applyNumberFormat="1" applyFont="1" applyFill="1" applyBorder="1" applyAlignment="1">
      <alignment horizontal="center" vertical="center" wrapText="1"/>
    </xf>
    <xf numFmtId="172" fontId="16" fillId="3" borderId="15" xfId="0" applyNumberFormat="1" applyFont="1" applyFill="1" applyBorder="1" applyAlignment="1">
      <alignment horizontal="center" vertical="center" wrapText="1"/>
    </xf>
    <xf numFmtId="43" fontId="0" fillId="7" borderId="13" xfId="1" applyFont="1" applyFill="1" applyBorder="1" applyAlignment="1">
      <alignment horizontal="center" vertical="center"/>
    </xf>
    <xf numFmtId="43" fontId="0" fillId="7" borderId="15" xfId="1" applyFont="1" applyFill="1" applyBorder="1" applyAlignment="1">
      <alignment horizontal="center" vertical="center"/>
    </xf>
    <xf numFmtId="43" fontId="1" fillId="7" borderId="13" xfId="1" applyFont="1" applyFill="1" applyBorder="1" applyAlignment="1">
      <alignment horizontal="center" vertical="center"/>
    </xf>
    <xf numFmtId="43" fontId="1" fillId="7" borderId="15" xfId="1" applyFont="1" applyFill="1" applyBorder="1" applyAlignment="1">
      <alignment horizontal="center" vertical="center"/>
    </xf>
    <xf numFmtId="0" fontId="16" fillId="3" borderId="13" xfId="0" applyFont="1" applyFill="1" applyBorder="1" applyAlignment="1">
      <alignment horizontal="center" vertical="center" wrapText="1"/>
    </xf>
    <xf numFmtId="0" fontId="42" fillId="3" borderId="13" xfId="0" applyFont="1" applyFill="1" applyBorder="1" applyAlignment="1">
      <alignment horizontal="center" vertical="center" wrapText="1"/>
    </xf>
    <xf numFmtId="172" fontId="16" fillId="0" borderId="13"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42" fillId="3" borderId="15" xfId="0" applyFont="1" applyFill="1" applyBorder="1" applyAlignment="1">
      <alignment horizontal="center" vertical="center" wrapText="1"/>
    </xf>
    <xf numFmtId="172" fontId="16" fillId="0" borderId="15" xfId="0" applyNumberFormat="1" applyFont="1" applyFill="1" applyBorder="1" applyAlignment="1">
      <alignment horizontal="center" vertical="center" wrapText="1"/>
    </xf>
    <xf numFmtId="43" fontId="1" fillId="7" borderId="14" xfId="1" applyFont="1" applyFill="1" applyBorder="1" applyAlignment="1">
      <alignment horizontal="center" vertical="center"/>
    </xf>
  </cellXfs>
  <cellStyles count="67">
    <cellStyle name="Énfasis1" xfId="2" builtinId="29"/>
    <cellStyle name="Excel_BuiltIn_Énfasis1" xfId="7"/>
    <cellStyle name="Hipervínculo" xfId="3" builtinId="8"/>
    <cellStyle name="Hipervínculo 2" xfId="12"/>
    <cellStyle name="Millares" xfId="1" builtinId="3"/>
    <cellStyle name="Millares 2" xfId="8"/>
    <cellStyle name="Moneda 2" xfId="4"/>
    <cellStyle name="Moneda 2 2" xfId="6"/>
    <cellStyle name="Moneda 2 3" xfId="17"/>
    <cellStyle name="Moneda 2 3 2" xfId="35"/>
    <cellStyle name="Moneda 2 3 3" xfId="51"/>
    <cellStyle name="Moneda 2 3 4" xfId="61"/>
    <cellStyle name="Moneda 2 4" xfId="23"/>
    <cellStyle name="Moneda 2 4 2" xfId="41"/>
    <cellStyle name="Moneda 2 5" xfId="29"/>
    <cellStyle name="Moneda 2 6" xfId="48"/>
    <cellStyle name="Moneda 2 7" xfId="58"/>
    <cellStyle name="Moneda 3" xfId="10"/>
    <cellStyle name="Moneda 3 2" xfId="18"/>
    <cellStyle name="Moneda 3 2 2" xfId="36"/>
    <cellStyle name="Moneda 3 2 3" xfId="50"/>
    <cellStyle name="Moneda 3 2 4" xfId="60"/>
    <cellStyle name="Moneda 3 3" xfId="24"/>
    <cellStyle name="Moneda 3 3 2" xfId="42"/>
    <cellStyle name="Moneda 3 4" xfId="30"/>
    <cellStyle name="Moneda 3 5" xfId="52"/>
    <cellStyle name="Moneda 3 6" xfId="62"/>
    <cellStyle name="Moneda 4" xfId="11"/>
    <cellStyle name="Moneda 4 2" xfId="15"/>
    <cellStyle name="Moneda 4 2 2" xfId="21"/>
    <cellStyle name="Moneda 4 2 2 2" xfId="39"/>
    <cellStyle name="Moneda 4 2 3" xfId="27"/>
    <cellStyle name="Moneda 4 2 3 2" xfId="45"/>
    <cellStyle name="Moneda 4 2 4" xfId="33"/>
    <cellStyle name="Moneda 4 2 5" xfId="55"/>
    <cellStyle name="Moneda 4 2 6" xfId="65"/>
    <cellStyle name="Moneda 4 3" xfId="19"/>
    <cellStyle name="Moneda 4 3 2" xfId="37"/>
    <cellStyle name="Moneda 4 3 3" xfId="53"/>
    <cellStyle name="Moneda 4 3 4" xfId="63"/>
    <cellStyle name="Moneda 4 4" xfId="25"/>
    <cellStyle name="Moneda 4 4 2" xfId="43"/>
    <cellStyle name="Moneda 4 5" xfId="31"/>
    <cellStyle name="Moneda 4 6" xfId="47"/>
    <cellStyle name="Moneda 4 7" xfId="57"/>
    <cellStyle name="Moneda 5" xfId="14"/>
    <cellStyle name="Moneda 5 2" xfId="20"/>
    <cellStyle name="Moneda 5 2 2" xfId="38"/>
    <cellStyle name="Moneda 5 2 3" xfId="54"/>
    <cellStyle name="Moneda 5 2 4" xfId="64"/>
    <cellStyle name="Moneda 5 3" xfId="26"/>
    <cellStyle name="Moneda 5 3 2" xfId="44"/>
    <cellStyle name="Moneda 5 4" xfId="32"/>
    <cellStyle name="Moneda 5 5" xfId="49"/>
    <cellStyle name="Moneda 5 6" xfId="59"/>
    <cellStyle name="Moneda 6" xfId="16"/>
    <cellStyle name="Moneda 6 2" xfId="22"/>
    <cellStyle name="Moneda 6 2 2" xfId="40"/>
    <cellStyle name="Moneda 6 3" xfId="28"/>
    <cellStyle name="Moneda 6 3 2" xfId="46"/>
    <cellStyle name="Moneda 6 4" xfId="34"/>
    <cellStyle name="Moneda 6 5" xfId="56"/>
    <cellStyle name="Moneda 6 6" xfId="66"/>
    <cellStyle name="Normal" xfId="0" builtinId="0"/>
    <cellStyle name="Normal 2" xfId="5"/>
    <cellStyle name="Normal 3" xfId="9"/>
    <cellStyle name="Normal 4"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xdr:col>
      <xdr:colOff>0</xdr:colOff>
      <xdr:row>4</xdr:row>
      <xdr:rowOff>95250</xdr:rowOff>
    </xdr:to>
    <xdr:grpSp>
      <xdr:nvGrpSpPr>
        <xdr:cNvPr id="2" name="Group 14"/>
        <xdr:cNvGrpSpPr>
          <a:grpSpLocks/>
        </xdr:cNvGrpSpPr>
      </xdr:nvGrpSpPr>
      <xdr:grpSpPr bwMode="auto">
        <a:xfrm>
          <a:off x="123825" y="123825"/>
          <a:ext cx="1076325" cy="809625"/>
          <a:chOff x="5314" y="697"/>
          <a:chExt cx="1785" cy="1550"/>
        </a:xfrm>
      </xdr:grpSpPr>
      <xdr:sp macro="" textlink="">
        <xdr:nvSpPr>
          <xdr:cNvPr id="3"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114300</xdr:colOff>
      <xdr:row>0</xdr:row>
      <xdr:rowOff>57151</xdr:rowOff>
    </xdr:from>
    <xdr:to>
      <xdr:col>7</xdr:col>
      <xdr:colOff>895350</xdr:colOff>
      <xdr:row>4</xdr:row>
      <xdr:rowOff>171450</xdr:rowOff>
    </xdr:to>
    <xdr:pic>
      <xdr:nvPicPr>
        <xdr:cNvPr id="18"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57151"/>
          <a:ext cx="781050" cy="87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142876</xdr:colOff>
      <xdr:row>0</xdr:row>
      <xdr:rowOff>142875</xdr:rowOff>
    </xdr:from>
    <xdr:to>
      <xdr:col>9</xdr:col>
      <xdr:colOff>1</xdr:colOff>
      <xdr:row>4</xdr:row>
      <xdr:rowOff>123825</xdr:rowOff>
    </xdr:to>
    <xdr:grpSp>
      <xdr:nvGrpSpPr>
        <xdr:cNvPr id="19" name="Group 14"/>
        <xdr:cNvGrpSpPr>
          <a:grpSpLocks/>
        </xdr:cNvGrpSpPr>
      </xdr:nvGrpSpPr>
      <xdr:grpSpPr bwMode="auto">
        <a:xfrm>
          <a:off x="10420351" y="142875"/>
          <a:ext cx="1057275" cy="819150"/>
          <a:chOff x="5314" y="697"/>
          <a:chExt cx="1785" cy="1550"/>
        </a:xfrm>
      </xdr:grpSpPr>
      <xdr:sp macro="" textlink="">
        <xdr:nvSpPr>
          <xdr:cNvPr id="20"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16</xdr:col>
      <xdr:colOff>57150</xdr:colOff>
      <xdr:row>0</xdr:row>
      <xdr:rowOff>0</xdr:rowOff>
    </xdr:from>
    <xdr:to>
      <xdr:col>16</xdr:col>
      <xdr:colOff>866775</xdr:colOff>
      <xdr:row>5</xdr:row>
      <xdr:rowOff>152400</xdr:rowOff>
    </xdr:to>
    <xdr:pic>
      <xdr:nvPicPr>
        <xdr:cNvPr id="35" name="5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4975" y="0"/>
          <a:ext cx="8096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1028700</xdr:colOff>
      <xdr:row>4</xdr:row>
      <xdr:rowOff>95250</xdr:rowOff>
    </xdr:to>
    <xdr:grpSp>
      <xdr:nvGrpSpPr>
        <xdr:cNvPr id="2" name="Group 14"/>
        <xdr:cNvGrpSpPr>
          <a:grpSpLocks/>
        </xdr:cNvGrpSpPr>
      </xdr:nvGrpSpPr>
      <xdr:grpSpPr bwMode="auto">
        <a:xfrm>
          <a:off x="123825" y="123825"/>
          <a:ext cx="904875" cy="657225"/>
          <a:chOff x="5314" y="697"/>
          <a:chExt cx="1785" cy="1550"/>
        </a:xfrm>
      </xdr:grpSpPr>
      <xdr:sp macro="" textlink="">
        <xdr:nvSpPr>
          <xdr:cNvPr id="3"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114301</xdr:colOff>
      <xdr:row>0</xdr:row>
      <xdr:rowOff>57151</xdr:rowOff>
    </xdr:from>
    <xdr:to>
      <xdr:col>7</xdr:col>
      <xdr:colOff>819151</xdr:colOff>
      <xdr:row>4</xdr:row>
      <xdr:rowOff>151476</xdr:rowOff>
    </xdr:to>
    <xdr:pic>
      <xdr:nvPicPr>
        <xdr:cNvPr id="18"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1026" y="57151"/>
          <a:ext cx="704850" cy="78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228600</xdr:colOff>
      <xdr:row>0</xdr:row>
      <xdr:rowOff>104775</xdr:rowOff>
    </xdr:from>
    <xdr:to>
      <xdr:col>8</xdr:col>
      <xdr:colOff>1095375</xdr:colOff>
      <xdr:row>4</xdr:row>
      <xdr:rowOff>85725</xdr:rowOff>
    </xdr:to>
    <xdr:grpSp>
      <xdr:nvGrpSpPr>
        <xdr:cNvPr id="19" name="Group 14"/>
        <xdr:cNvGrpSpPr>
          <a:grpSpLocks/>
        </xdr:cNvGrpSpPr>
      </xdr:nvGrpSpPr>
      <xdr:grpSpPr bwMode="auto">
        <a:xfrm>
          <a:off x="8943975" y="104775"/>
          <a:ext cx="866775" cy="666750"/>
          <a:chOff x="5314" y="697"/>
          <a:chExt cx="1785" cy="1550"/>
        </a:xfrm>
      </xdr:grpSpPr>
      <xdr:sp macro="" textlink="">
        <xdr:nvSpPr>
          <xdr:cNvPr id="20"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16</xdr:col>
      <xdr:colOff>57150</xdr:colOff>
      <xdr:row>0</xdr:row>
      <xdr:rowOff>0</xdr:rowOff>
    </xdr:from>
    <xdr:to>
      <xdr:col>16</xdr:col>
      <xdr:colOff>866775</xdr:colOff>
      <xdr:row>4</xdr:row>
      <xdr:rowOff>104775</xdr:rowOff>
    </xdr:to>
    <xdr:pic>
      <xdr:nvPicPr>
        <xdr:cNvPr id="35" name="5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97675" y="0"/>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osden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4"/>
  <sheetViews>
    <sheetView tabSelected="1" topLeftCell="A85" workbookViewId="0">
      <selection activeCell="D5" sqref="D5"/>
    </sheetView>
  </sheetViews>
  <sheetFormatPr baseColWidth="10" defaultColWidth="10.85546875" defaultRowHeight="15" x14ac:dyDescent="0.25"/>
  <cols>
    <col min="1" max="1" width="13.5703125" style="329" customWidth="1"/>
    <col min="2" max="2" width="20.5703125" style="329" customWidth="1"/>
    <col min="3" max="3" width="43.7109375" style="329" customWidth="1"/>
    <col min="4" max="4" width="13.85546875" style="329" customWidth="1"/>
    <col min="5" max="5" width="14.140625" style="329" customWidth="1"/>
    <col min="6" max="6" width="15.5703125" style="329" customWidth="1"/>
    <col min="7" max="7" width="29.28515625" style="329" customWidth="1"/>
    <col min="8" max="8" width="16" style="329" customWidth="1"/>
    <col min="9" max="9" width="16.42578125" style="329" customWidth="1"/>
    <col min="10" max="10" width="18.85546875" style="329" customWidth="1"/>
    <col min="11" max="11" width="7.140625" style="329" customWidth="1"/>
    <col min="12" max="12" width="10.28515625" style="329" customWidth="1"/>
    <col min="13" max="13" width="29" style="329" customWidth="1"/>
    <col min="14" max="14" width="14" style="329" customWidth="1"/>
    <col min="15" max="15" width="42.42578125" style="329" customWidth="1"/>
    <col min="16" max="257" width="10.85546875" style="329"/>
    <col min="258" max="258" width="13.5703125" style="329" customWidth="1"/>
    <col min="259" max="259" width="35.140625" style="329" customWidth="1"/>
    <col min="260" max="260" width="61.140625" style="329" customWidth="1"/>
    <col min="261" max="261" width="13.85546875" style="329" customWidth="1"/>
    <col min="262" max="262" width="14.140625" style="329" customWidth="1"/>
    <col min="263" max="263" width="15.5703125" style="329" customWidth="1"/>
    <col min="264" max="264" width="29.28515625" style="329" customWidth="1"/>
    <col min="265" max="265" width="19.7109375" style="329" customWidth="1"/>
    <col min="266" max="266" width="19.28515625" style="329" customWidth="1"/>
    <col min="267" max="268" width="14" style="329" customWidth="1"/>
    <col min="269" max="269" width="40.5703125" style="329" customWidth="1"/>
    <col min="270" max="270" width="14" style="329" customWidth="1"/>
    <col min="271" max="271" width="42.42578125" style="329" customWidth="1"/>
    <col min="272" max="513" width="10.85546875" style="329"/>
    <col min="514" max="514" width="13.5703125" style="329" customWidth="1"/>
    <col min="515" max="515" width="35.140625" style="329" customWidth="1"/>
    <col min="516" max="516" width="61.140625" style="329" customWidth="1"/>
    <col min="517" max="517" width="13.85546875" style="329" customWidth="1"/>
    <col min="518" max="518" width="14.140625" style="329" customWidth="1"/>
    <col min="519" max="519" width="15.5703125" style="329" customWidth="1"/>
    <col min="520" max="520" width="29.28515625" style="329" customWidth="1"/>
    <col min="521" max="521" width="19.7109375" style="329" customWidth="1"/>
    <col min="522" max="522" width="19.28515625" style="329" customWidth="1"/>
    <col min="523" max="524" width="14" style="329" customWidth="1"/>
    <col min="525" max="525" width="40.5703125" style="329" customWidth="1"/>
    <col min="526" max="526" width="14" style="329" customWidth="1"/>
    <col min="527" max="527" width="42.42578125" style="329" customWidth="1"/>
    <col min="528" max="769" width="10.85546875" style="329"/>
    <col min="770" max="770" width="13.5703125" style="329" customWidth="1"/>
    <col min="771" max="771" width="35.140625" style="329" customWidth="1"/>
    <col min="772" max="772" width="61.140625" style="329" customWidth="1"/>
    <col min="773" max="773" width="13.85546875" style="329" customWidth="1"/>
    <col min="774" max="774" width="14.140625" style="329" customWidth="1"/>
    <col min="775" max="775" width="15.5703125" style="329" customWidth="1"/>
    <col min="776" max="776" width="29.28515625" style="329" customWidth="1"/>
    <col min="777" max="777" width="19.7109375" style="329" customWidth="1"/>
    <col min="778" max="778" width="19.28515625" style="329" customWidth="1"/>
    <col min="779" max="780" width="14" style="329" customWidth="1"/>
    <col min="781" max="781" width="40.5703125" style="329" customWidth="1"/>
    <col min="782" max="782" width="14" style="329" customWidth="1"/>
    <col min="783" max="783" width="42.42578125" style="329" customWidth="1"/>
    <col min="784" max="1025" width="10.85546875" style="329"/>
    <col min="1026" max="1026" width="13.5703125" style="329" customWidth="1"/>
    <col min="1027" max="1027" width="35.140625" style="329" customWidth="1"/>
    <col min="1028" max="1028" width="61.140625" style="329" customWidth="1"/>
    <col min="1029" max="1029" width="13.85546875" style="329" customWidth="1"/>
    <col min="1030" max="1030" width="14.140625" style="329" customWidth="1"/>
    <col min="1031" max="1031" width="15.5703125" style="329" customWidth="1"/>
    <col min="1032" max="1032" width="29.28515625" style="329" customWidth="1"/>
    <col min="1033" max="1033" width="19.7109375" style="329" customWidth="1"/>
    <col min="1034" max="1034" width="19.28515625" style="329" customWidth="1"/>
    <col min="1035" max="1036" width="14" style="329" customWidth="1"/>
    <col min="1037" max="1037" width="40.5703125" style="329" customWidth="1"/>
    <col min="1038" max="1038" width="14" style="329" customWidth="1"/>
    <col min="1039" max="1039" width="42.42578125" style="329" customWidth="1"/>
    <col min="1040" max="1281" width="10.85546875" style="329"/>
    <col min="1282" max="1282" width="13.5703125" style="329" customWidth="1"/>
    <col min="1283" max="1283" width="35.140625" style="329" customWidth="1"/>
    <col min="1284" max="1284" width="61.140625" style="329" customWidth="1"/>
    <col min="1285" max="1285" width="13.85546875" style="329" customWidth="1"/>
    <col min="1286" max="1286" width="14.140625" style="329" customWidth="1"/>
    <col min="1287" max="1287" width="15.5703125" style="329" customWidth="1"/>
    <col min="1288" max="1288" width="29.28515625" style="329" customWidth="1"/>
    <col min="1289" max="1289" width="19.7109375" style="329" customWidth="1"/>
    <col min="1290" max="1290" width="19.28515625" style="329" customWidth="1"/>
    <col min="1291" max="1292" width="14" style="329" customWidth="1"/>
    <col min="1293" max="1293" width="40.5703125" style="329" customWidth="1"/>
    <col min="1294" max="1294" width="14" style="329" customWidth="1"/>
    <col min="1295" max="1295" width="42.42578125" style="329" customWidth="1"/>
    <col min="1296" max="1537" width="10.85546875" style="329"/>
    <col min="1538" max="1538" width="13.5703125" style="329" customWidth="1"/>
    <col min="1539" max="1539" width="35.140625" style="329" customWidth="1"/>
    <col min="1540" max="1540" width="61.140625" style="329" customWidth="1"/>
    <col min="1541" max="1541" width="13.85546875" style="329" customWidth="1"/>
    <col min="1542" max="1542" width="14.140625" style="329" customWidth="1"/>
    <col min="1543" max="1543" width="15.5703125" style="329" customWidth="1"/>
    <col min="1544" max="1544" width="29.28515625" style="329" customWidth="1"/>
    <col min="1545" max="1545" width="19.7109375" style="329" customWidth="1"/>
    <col min="1546" max="1546" width="19.28515625" style="329" customWidth="1"/>
    <col min="1547" max="1548" width="14" style="329" customWidth="1"/>
    <col min="1549" max="1549" width="40.5703125" style="329" customWidth="1"/>
    <col min="1550" max="1550" width="14" style="329" customWidth="1"/>
    <col min="1551" max="1551" width="42.42578125" style="329" customWidth="1"/>
    <col min="1552" max="1793" width="10.85546875" style="329"/>
    <col min="1794" max="1794" width="13.5703125" style="329" customWidth="1"/>
    <col min="1795" max="1795" width="35.140625" style="329" customWidth="1"/>
    <col min="1796" max="1796" width="61.140625" style="329" customWidth="1"/>
    <col min="1797" max="1797" width="13.85546875" style="329" customWidth="1"/>
    <col min="1798" max="1798" width="14.140625" style="329" customWidth="1"/>
    <col min="1799" max="1799" width="15.5703125" style="329" customWidth="1"/>
    <col min="1800" max="1800" width="29.28515625" style="329" customWidth="1"/>
    <col min="1801" max="1801" width="19.7109375" style="329" customWidth="1"/>
    <col min="1802" max="1802" width="19.28515625" style="329" customWidth="1"/>
    <col min="1803" max="1804" width="14" style="329" customWidth="1"/>
    <col min="1805" max="1805" width="40.5703125" style="329" customWidth="1"/>
    <col min="1806" max="1806" width="14" style="329" customWidth="1"/>
    <col min="1807" max="1807" width="42.42578125" style="329" customWidth="1"/>
    <col min="1808" max="2049" width="10.85546875" style="329"/>
    <col min="2050" max="2050" width="13.5703125" style="329" customWidth="1"/>
    <col min="2051" max="2051" width="35.140625" style="329" customWidth="1"/>
    <col min="2052" max="2052" width="61.140625" style="329" customWidth="1"/>
    <col min="2053" max="2053" width="13.85546875" style="329" customWidth="1"/>
    <col min="2054" max="2054" width="14.140625" style="329" customWidth="1"/>
    <col min="2055" max="2055" width="15.5703125" style="329" customWidth="1"/>
    <col min="2056" max="2056" width="29.28515625" style="329" customWidth="1"/>
    <col min="2057" max="2057" width="19.7109375" style="329" customWidth="1"/>
    <col min="2058" max="2058" width="19.28515625" style="329" customWidth="1"/>
    <col min="2059" max="2060" width="14" style="329" customWidth="1"/>
    <col min="2061" max="2061" width="40.5703125" style="329" customWidth="1"/>
    <col min="2062" max="2062" width="14" style="329" customWidth="1"/>
    <col min="2063" max="2063" width="42.42578125" style="329" customWidth="1"/>
    <col min="2064" max="2305" width="10.85546875" style="329"/>
    <col min="2306" max="2306" width="13.5703125" style="329" customWidth="1"/>
    <col min="2307" max="2307" width="35.140625" style="329" customWidth="1"/>
    <col min="2308" max="2308" width="61.140625" style="329" customWidth="1"/>
    <col min="2309" max="2309" width="13.85546875" style="329" customWidth="1"/>
    <col min="2310" max="2310" width="14.140625" style="329" customWidth="1"/>
    <col min="2311" max="2311" width="15.5703125" style="329" customWidth="1"/>
    <col min="2312" max="2312" width="29.28515625" style="329" customWidth="1"/>
    <col min="2313" max="2313" width="19.7109375" style="329" customWidth="1"/>
    <col min="2314" max="2314" width="19.28515625" style="329" customWidth="1"/>
    <col min="2315" max="2316" width="14" style="329" customWidth="1"/>
    <col min="2317" max="2317" width="40.5703125" style="329" customWidth="1"/>
    <col min="2318" max="2318" width="14" style="329" customWidth="1"/>
    <col min="2319" max="2319" width="42.42578125" style="329" customWidth="1"/>
    <col min="2320" max="2561" width="10.85546875" style="329"/>
    <col min="2562" max="2562" width="13.5703125" style="329" customWidth="1"/>
    <col min="2563" max="2563" width="35.140625" style="329" customWidth="1"/>
    <col min="2564" max="2564" width="61.140625" style="329" customWidth="1"/>
    <col min="2565" max="2565" width="13.85546875" style="329" customWidth="1"/>
    <col min="2566" max="2566" width="14.140625" style="329" customWidth="1"/>
    <col min="2567" max="2567" width="15.5703125" style="329" customWidth="1"/>
    <col min="2568" max="2568" width="29.28515625" style="329" customWidth="1"/>
    <col min="2569" max="2569" width="19.7109375" style="329" customWidth="1"/>
    <col min="2570" max="2570" width="19.28515625" style="329" customWidth="1"/>
    <col min="2571" max="2572" width="14" style="329" customWidth="1"/>
    <col min="2573" max="2573" width="40.5703125" style="329" customWidth="1"/>
    <col min="2574" max="2574" width="14" style="329" customWidth="1"/>
    <col min="2575" max="2575" width="42.42578125" style="329" customWidth="1"/>
    <col min="2576" max="2817" width="10.85546875" style="329"/>
    <col min="2818" max="2818" width="13.5703125" style="329" customWidth="1"/>
    <col min="2819" max="2819" width="35.140625" style="329" customWidth="1"/>
    <col min="2820" max="2820" width="61.140625" style="329" customWidth="1"/>
    <col min="2821" max="2821" width="13.85546875" style="329" customWidth="1"/>
    <col min="2822" max="2822" width="14.140625" style="329" customWidth="1"/>
    <col min="2823" max="2823" width="15.5703125" style="329" customWidth="1"/>
    <col min="2824" max="2824" width="29.28515625" style="329" customWidth="1"/>
    <col min="2825" max="2825" width="19.7109375" style="329" customWidth="1"/>
    <col min="2826" max="2826" width="19.28515625" style="329" customWidth="1"/>
    <col min="2827" max="2828" width="14" style="329" customWidth="1"/>
    <col min="2829" max="2829" width="40.5703125" style="329" customWidth="1"/>
    <col min="2830" max="2830" width="14" style="329" customWidth="1"/>
    <col min="2831" max="2831" width="42.42578125" style="329" customWidth="1"/>
    <col min="2832" max="3073" width="10.85546875" style="329"/>
    <col min="3074" max="3074" width="13.5703125" style="329" customWidth="1"/>
    <col min="3075" max="3075" width="35.140625" style="329" customWidth="1"/>
    <col min="3076" max="3076" width="61.140625" style="329" customWidth="1"/>
    <col min="3077" max="3077" width="13.85546875" style="329" customWidth="1"/>
    <col min="3078" max="3078" width="14.140625" style="329" customWidth="1"/>
    <col min="3079" max="3079" width="15.5703125" style="329" customWidth="1"/>
    <col min="3080" max="3080" width="29.28515625" style="329" customWidth="1"/>
    <col min="3081" max="3081" width="19.7109375" style="329" customWidth="1"/>
    <col min="3082" max="3082" width="19.28515625" style="329" customWidth="1"/>
    <col min="3083" max="3084" width="14" style="329" customWidth="1"/>
    <col min="3085" max="3085" width="40.5703125" style="329" customWidth="1"/>
    <col min="3086" max="3086" width="14" style="329" customWidth="1"/>
    <col min="3087" max="3087" width="42.42578125" style="329" customWidth="1"/>
    <col min="3088" max="3329" width="10.85546875" style="329"/>
    <col min="3330" max="3330" width="13.5703125" style="329" customWidth="1"/>
    <col min="3331" max="3331" width="35.140625" style="329" customWidth="1"/>
    <col min="3332" max="3332" width="61.140625" style="329" customWidth="1"/>
    <col min="3333" max="3333" width="13.85546875" style="329" customWidth="1"/>
    <col min="3334" max="3334" width="14.140625" style="329" customWidth="1"/>
    <col min="3335" max="3335" width="15.5703125" style="329" customWidth="1"/>
    <col min="3336" max="3336" width="29.28515625" style="329" customWidth="1"/>
    <col min="3337" max="3337" width="19.7109375" style="329" customWidth="1"/>
    <col min="3338" max="3338" width="19.28515625" style="329" customWidth="1"/>
    <col min="3339" max="3340" width="14" style="329" customWidth="1"/>
    <col min="3341" max="3341" width="40.5703125" style="329" customWidth="1"/>
    <col min="3342" max="3342" width="14" style="329" customWidth="1"/>
    <col min="3343" max="3343" width="42.42578125" style="329" customWidth="1"/>
    <col min="3344" max="3585" width="10.85546875" style="329"/>
    <col min="3586" max="3586" width="13.5703125" style="329" customWidth="1"/>
    <col min="3587" max="3587" width="35.140625" style="329" customWidth="1"/>
    <col min="3588" max="3588" width="61.140625" style="329" customWidth="1"/>
    <col min="3589" max="3589" width="13.85546875" style="329" customWidth="1"/>
    <col min="3590" max="3590" width="14.140625" style="329" customWidth="1"/>
    <col min="3591" max="3591" width="15.5703125" style="329" customWidth="1"/>
    <col min="3592" max="3592" width="29.28515625" style="329" customWidth="1"/>
    <col min="3593" max="3593" width="19.7109375" style="329" customWidth="1"/>
    <col min="3594" max="3594" width="19.28515625" style="329" customWidth="1"/>
    <col min="3595" max="3596" width="14" style="329" customWidth="1"/>
    <col min="3597" max="3597" width="40.5703125" style="329" customWidth="1"/>
    <col min="3598" max="3598" width="14" style="329" customWidth="1"/>
    <col min="3599" max="3599" width="42.42578125" style="329" customWidth="1"/>
    <col min="3600" max="3841" width="10.85546875" style="329"/>
    <col min="3842" max="3842" width="13.5703125" style="329" customWidth="1"/>
    <col min="3843" max="3843" width="35.140625" style="329" customWidth="1"/>
    <col min="3844" max="3844" width="61.140625" style="329" customWidth="1"/>
    <col min="3845" max="3845" width="13.85546875" style="329" customWidth="1"/>
    <col min="3846" max="3846" width="14.140625" style="329" customWidth="1"/>
    <col min="3847" max="3847" width="15.5703125" style="329" customWidth="1"/>
    <col min="3848" max="3848" width="29.28515625" style="329" customWidth="1"/>
    <col min="3849" max="3849" width="19.7109375" style="329" customWidth="1"/>
    <col min="3850" max="3850" width="19.28515625" style="329" customWidth="1"/>
    <col min="3851" max="3852" width="14" style="329" customWidth="1"/>
    <col min="3853" max="3853" width="40.5703125" style="329" customWidth="1"/>
    <col min="3854" max="3854" width="14" style="329" customWidth="1"/>
    <col min="3855" max="3855" width="42.42578125" style="329" customWidth="1"/>
    <col min="3856" max="4097" width="10.85546875" style="329"/>
    <col min="4098" max="4098" width="13.5703125" style="329" customWidth="1"/>
    <col min="4099" max="4099" width="35.140625" style="329" customWidth="1"/>
    <col min="4100" max="4100" width="61.140625" style="329" customWidth="1"/>
    <col min="4101" max="4101" width="13.85546875" style="329" customWidth="1"/>
    <col min="4102" max="4102" width="14.140625" style="329" customWidth="1"/>
    <col min="4103" max="4103" width="15.5703125" style="329" customWidth="1"/>
    <col min="4104" max="4104" width="29.28515625" style="329" customWidth="1"/>
    <col min="4105" max="4105" width="19.7109375" style="329" customWidth="1"/>
    <col min="4106" max="4106" width="19.28515625" style="329" customWidth="1"/>
    <col min="4107" max="4108" width="14" style="329" customWidth="1"/>
    <col min="4109" max="4109" width="40.5703125" style="329" customWidth="1"/>
    <col min="4110" max="4110" width="14" style="329" customWidth="1"/>
    <col min="4111" max="4111" width="42.42578125" style="329" customWidth="1"/>
    <col min="4112" max="4353" width="10.85546875" style="329"/>
    <col min="4354" max="4354" width="13.5703125" style="329" customWidth="1"/>
    <col min="4355" max="4355" width="35.140625" style="329" customWidth="1"/>
    <col min="4356" max="4356" width="61.140625" style="329" customWidth="1"/>
    <col min="4357" max="4357" width="13.85546875" style="329" customWidth="1"/>
    <col min="4358" max="4358" width="14.140625" style="329" customWidth="1"/>
    <col min="4359" max="4359" width="15.5703125" style="329" customWidth="1"/>
    <col min="4360" max="4360" width="29.28515625" style="329" customWidth="1"/>
    <col min="4361" max="4361" width="19.7109375" style="329" customWidth="1"/>
    <col min="4362" max="4362" width="19.28515625" style="329" customWidth="1"/>
    <col min="4363" max="4364" width="14" style="329" customWidth="1"/>
    <col min="4365" max="4365" width="40.5703125" style="329" customWidth="1"/>
    <col min="4366" max="4366" width="14" style="329" customWidth="1"/>
    <col min="4367" max="4367" width="42.42578125" style="329" customWidth="1"/>
    <col min="4368" max="4609" width="10.85546875" style="329"/>
    <col min="4610" max="4610" width="13.5703125" style="329" customWidth="1"/>
    <col min="4611" max="4611" width="35.140625" style="329" customWidth="1"/>
    <col min="4612" max="4612" width="61.140625" style="329" customWidth="1"/>
    <col min="4613" max="4613" width="13.85546875" style="329" customWidth="1"/>
    <col min="4614" max="4614" width="14.140625" style="329" customWidth="1"/>
    <col min="4615" max="4615" width="15.5703125" style="329" customWidth="1"/>
    <col min="4616" max="4616" width="29.28515625" style="329" customWidth="1"/>
    <col min="4617" max="4617" width="19.7109375" style="329" customWidth="1"/>
    <col min="4618" max="4618" width="19.28515625" style="329" customWidth="1"/>
    <col min="4619" max="4620" width="14" style="329" customWidth="1"/>
    <col min="4621" max="4621" width="40.5703125" style="329" customWidth="1"/>
    <col min="4622" max="4622" width="14" style="329" customWidth="1"/>
    <col min="4623" max="4623" width="42.42578125" style="329" customWidth="1"/>
    <col min="4624" max="4865" width="10.85546875" style="329"/>
    <col min="4866" max="4866" width="13.5703125" style="329" customWidth="1"/>
    <col min="4867" max="4867" width="35.140625" style="329" customWidth="1"/>
    <col min="4868" max="4868" width="61.140625" style="329" customWidth="1"/>
    <col min="4869" max="4869" width="13.85546875" style="329" customWidth="1"/>
    <col min="4870" max="4870" width="14.140625" style="329" customWidth="1"/>
    <col min="4871" max="4871" width="15.5703125" style="329" customWidth="1"/>
    <col min="4872" max="4872" width="29.28515625" style="329" customWidth="1"/>
    <col min="4873" max="4873" width="19.7109375" style="329" customWidth="1"/>
    <col min="4874" max="4874" width="19.28515625" style="329" customWidth="1"/>
    <col min="4875" max="4876" width="14" style="329" customWidth="1"/>
    <col min="4877" max="4877" width="40.5703125" style="329" customWidth="1"/>
    <col min="4878" max="4878" width="14" style="329" customWidth="1"/>
    <col min="4879" max="4879" width="42.42578125" style="329" customWidth="1"/>
    <col min="4880" max="5121" width="10.85546875" style="329"/>
    <col min="5122" max="5122" width="13.5703125" style="329" customWidth="1"/>
    <col min="5123" max="5123" width="35.140625" style="329" customWidth="1"/>
    <col min="5124" max="5124" width="61.140625" style="329" customWidth="1"/>
    <col min="5125" max="5125" width="13.85546875" style="329" customWidth="1"/>
    <col min="5126" max="5126" width="14.140625" style="329" customWidth="1"/>
    <col min="5127" max="5127" width="15.5703125" style="329" customWidth="1"/>
    <col min="5128" max="5128" width="29.28515625" style="329" customWidth="1"/>
    <col min="5129" max="5129" width="19.7109375" style="329" customWidth="1"/>
    <col min="5130" max="5130" width="19.28515625" style="329" customWidth="1"/>
    <col min="5131" max="5132" width="14" style="329" customWidth="1"/>
    <col min="5133" max="5133" width="40.5703125" style="329" customWidth="1"/>
    <col min="5134" max="5134" width="14" style="329" customWidth="1"/>
    <col min="5135" max="5135" width="42.42578125" style="329" customWidth="1"/>
    <col min="5136" max="5377" width="10.85546875" style="329"/>
    <col min="5378" max="5378" width="13.5703125" style="329" customWidth="1"/>
    <col min="5379" max="5379" width="35.140625" style="329" customWidth="1"/>
    <col min="5380" max="5380" width="61.140625" style="329" customWidth="1"/>
    <col min="5381" max="5381" width="13.85546875" style="329" customWidth="1"/>
    <col min="5382" max="5382" width="14.140625" style="329" customWidth="1"/>
    <col min="5383" max="5383" width="15.5703125" style="329" customWidth="1"/>
    <col min="5384" max="5384" width="29.28515625" style="329" customWidth="1"/>
    <col min="5385" max="5385" width="19.7109375" style="329" customWidth="1"/>
    <col min="5386" max="5386" width="19.28515625" style="329" customWidth="1"/>
    <col min="5387" max="5388" width="14" style="329" customWidth="1"/>
    <col min="5389" max="5389" width="40.5703125" style="329" customWidth="1"/>
    <col min="5390" max="5390" width="14" style="329" customWidth="1"/>
    <col min="5391" max="5391" width="42.42578125" style="329" customWidth="1"/>
    <col min="5392" max="5633" width="10.85546875" style="329"/>
    <col min="5634" max="5634" width="13.5703125" style="329" customWidth="1"/>
    <col min="5635" max="5635" width="35.140625" style="329" customWidth="1"/>
    <col min="5636" max="5636" width="61.140625" style="329" customWidth="1"/>
    <col min="5637" max="5637" width="13.85546875" style="329" customWidth="1"/>
    <col min="5638" max="5638" width="14.140625" style="329" customWidth="1"/>
    <col min="5639" max="5639" width="15.5703125" style="329" customWidth="1"/>
    <col min="5640" max="5640" width="29.28515625" style="329" customWidth="1"/>
    <col min="5641" max="5641" width="19.7109375" style="329" customWidth="1"/>
    <col min="5642" max="5642" width="19.28515625" style="329" customWidth="1"/>
    <col min="5643" max="5644" width="14" style="329" customWidth="1"/>
    <col min="5645" max="5645" width="40.5703125" style="329" customWidth="1"/>
    <col min="5646" max="5646" width="14" style="329" customWidth="1"/>
    <col min="5647" max="5647" width="42.42578125" style="329" customWidth="1"/>
    <col min="5648" max="5889" width="10.85546875" style="329"/>
    <col min="5890" max="5890" width="13.5703125" style="329" customWidth="1"/>
    <col min="5891" max="5891" width="35.140625" style="329" customWidth="1"/>
    <col min="5892" max="5892" width="61.140625" style="329" customWidth="1"/>
    <col min="5893" max="5893" width="13.85546875" style="329" customWidth="1"/>
    <col min="5894" max="5894" width="14.140625" style="329" customWidth="1"/>
    <col min="5895" max="5895" width="15.5703125" style="329" customWidth="1"/>
    <col min="5896" max="5896" width="29.28515625" style="329" customWidth="1"/>
    <col min="5897" max="5897" width="19.7109375" style="329" customWidth="1"/>
    <col min="5898" max="5898" width="19.28515625" style="329" customWidth="1"/>
    <col min="5899" max="5900" width="14" style="329" customWidth="1"/>
    <col min="5901" max="5901" width="40.5703125" style="329" customWidth="1"/>
    <col min="5902" max="5902" width="14" style="329" customWidth="1"/>
    <col min="5903" max="5903" width="42.42578125" style="329" customWidth="1"/>
    <col min="5904" max="6145" width="10.85546875" style="329"/>
    <col min="6146" max="6146" width="13.5703125" style="329" customWidth="1"/>
    <col min="6147" max="6147" width="35.140625" style="329" customWidth="1"/>
    <col min="6148" max="6148" width="61.140625" style="329" customWidth="1"/>
    <col min="6149" max="6149" width="13.85546875" style="329" customWidth="1"/>
    <col min="6150" max="6150" width="14.140625" style="329" customWidth="1"/>
    <col min="6151" max="6151" width="15.5703125" style="329" customWidth="1"/>
    <col min="6152" max="6152" width="29.28515625" style="329" customWidth="1"/>
    <col min="6153" max="6153" width="19.7109375" style="329" customWidth="1"/>
    <col min="6154" max="6154" width="19.28515625" style="329" customWidth="1"/>
    <col min="6155" max="6156" width="14" style="329" customWidth="1"/>
    <col min="6157" max="6157" width="40.5703125" style="329" customWidth="1"/>
    <col min="6158" max="6158" width="14" style="329" customWidth="1"/>
    <col min="6159" max="6159" width="42.42578125" style="329" customWidth="1"/>
    <col min="6160" max="6401" width="10.85546875" style="329"/>
    <col min="6402" max="6402" width="13.5703125" style="329" customWidth="1"/>
    <col min="6403" max="6403" width="35.140625" style="329" customWidth="1"/>
    <col min="6404" max="6404" width="61.140625" style="329" customWidth="1"/>
    <col min="6405" max="6405" width="13.85546875" style="329" customWidth="1"/>
    <col min="6406" max="6406" width="14.140625" style="329" customWidth="1"/>
    <col min="6407" max="6407" width="15.5703125" style="329" customWidth="1"/>
    <col min="6408" max="6408" width="29.28515625" style="329" customWidth="1"/>
    <col min="6409" max="6409" width="19.7109375" style="329" customWidth="1"/>
    <col min="6410" max="6410" width="19.28515625" style="329" customWidth="1"/>
    <col min="6411" max="6412" width="14" style="329" customWidth="1"/>
    <col min="6413" max="6413" width="40.5703125" style="329" customWidth="1"/>
    <col min="6414" max="6414" width="14" style="329" customWidth="1"/>
    <col min="6415" max="6415" width="42.42578125" style="329" customWidth="1"/>
    <col min="6416" max="6657" width="10.85546875" style="329"/>
    <col min="6658" max="6658" width="13.5703125" style="329" customWidth="1"/>
    <col min="6659" max="6659" width="35.140625" style="329" customWidth="1"/>
    <col min="6660" max="6660" width="61.140625" style="329" customWidth="1"/>
    <col min="6661" max="6661" width="13.85546875" style="329" customWidth="1"/>
    <col min="6662" max="6662" width="14.140625" style="329" customWidth="1"/>
    <col min="6663" max="6663" width="15.5703125" style="329" customWidth="1"/>
    <col min="6664" max="6664" width="29.28515625" style="329" customWidth="1"/>
    <col min="6665" max="6665" width="19.7109375" style="329" customWidth="1"/>
    <col min="6666" max="6666" width="19.28515625" style="329" customWidth="1"/>
    <col min="6667" max="6668" width="14" style="329" customWidth="1"/>
    <col min="6669" max="6669" width="40.5703125" style="329" customWidth="1"/>
    <col min="6670" max="6670" width="14" style="329" customWidth="1"/>
    <col min="6671" max="6671" width="42.42578125" style="329" customWidth="1"/>
    <col min="6672" max="6913" width="10.85546875" style="329"/>
    <col min="6914" max="6914" width="13.5703125" style="329" customWidth="1"/>
    <col min="6915" max="6915" width="35.140625" style="329" customWidth="1"/>
    <col min="6916" max="6916" width="61.140625" style="329" customWidth="1"/>
    <col min="6917" max="6917" width="13.85546875" style="329" customWidth="1"/>
    <col min="6918" max="6918" width="14.140625" style="329" customWidth="1"/>
    <col min="6919" max="6919" width="15.5703125" style="329" customWidth="1"/>
    <col min="6920" max="6920" width="29.28515625" style="329" customWidth="1"/>
    <col min="6921" max="6921" width="19.7109375" style="329" customWidth="1"/>
    <col min="6922" max="6922" width="19.28515625" style="329" customWidth="1"/>
    <col min="6923" max="6924" width="14" style="329" customWidth="1"/>
    <col min="6925" max="6925" width="40.5703125" style="329" customWidth="1"/>
    <col min="6926" max="6926" width="14" style="329" customWidth="1"/>
    <col min="6927" max="6927" width="42.42578125" style="329" customWidth="1"/>
    <col min="6928" max="7169" width="10.85546875" style="329"/>
    <col min="7170" max="7170" width="13.5703125" style="329" customWidth="1"/>
    <col min="7171" max="7171" width="35.140625" style="329" customWidth="1"/>
    <col min="7172" max="7172" width="61.140625" style="329" customWidth="1"/>
    <col min="7173" max="7173" width="13.85546875" style="329" customWidth="1"/>
    <col min="7174" max="7174" width="14.140625" style="329" customWidth="1"/>
    <col min="7175" max="7175" width="15.5703125" style="329" customWidth="1"/>
    <col min="7176" max="7176" width="29.28515625" style="329" customWidth="1"/>
    <col min="7177" max="7177" width="19.7109375" style="329" customWidth="1"/>
    <col min="7178" max="7178" width="19.28515625" style="329" customWidth="1"/>
    <col min="7179" max="7180" width="14" style="329" customWidth="1"/>
    <col min="7181" max="7181" width="40.5703125" style="329" customWidth="1"/>
    <col min="7182" max="7182" width="14" style="329" customWidth="1"/>
    <col min="7183" max="7183" width="42.42578125" style="329" customWidth="1"/>
    <col min="7184" max="7425" width="10.85546875" style="329"/>
    <col min="7426" max="7426" width="13.5703125" style="329" customWidth="1"/>
    <col min="7427" max="7427" width="35.140625" style="329" customWidth="1"/>
    <col min="7428" max="7428" width="61.140625" style="329" customWidth="1"/>
    <col min="7429" max="7429" width="13.85546875" style="329" customWidth="1"/>
    <col min="7430" max="7430" width="14.140625" style="329" customWidth="1"/>
    <col min="7431" max="7431" width="15.5703125" style="329" customWidth="1"/>
    <col min="7432" max="7432" width="29.28515625" style="329" customWidth="1"/>
    <col min="7433" max="7433" width="19.7109375" style="329" customWidth="1"/>
    <col min="7434" max="7434" width="19.28515625" style="329" customWidth="1"/>
    <col min="7435" max="7436" width="14" style="329" customWidth="1"/>
    <col min="7437" max="7437" width="40.5703125" style="329" customWidth="1"/>
    <col min="7438" max="7438" width="14" style="329" customWidth="1"/>
    <col min="7439" max="7439" width="42.42578125" style="329" customWidth="1"/>
    <col min="7440" max="7681" width="10.85546875" style="329"/>
    <col min="7682" max="7682" width="13.5703125" style="329" customWidth="1"/>
    <col min="7683" max="7683" width="35.140625" style="329" customWidth="1"/>
    <col min="7684" max="7684" width="61.140625" style="329" customWidth="1"/>
    <col min="7685" max="7685" width="13.85546875" style="329" customWidth="1"/>
    <col min="7686" max="7686" width="14.140625" style="329" customWidth="1"/>
    <col min="7687" max="7687" width="15.5703125" style="329" customWidth="1"/>
    <col min="7688" max="7688" width="29.28515625" style="329" customWidth="1"/>
    <col min="7689" max="7689" width="19.7109375" style="329" customWidth="1"/>
    <col min="7690" max="7690" width="19.28515625" style="329" customWidth="1"/>
    <col min="7691" max="7692" width="14" style="329" customWidth="1"/>
    <col min="7693" max="7693" width="40.5703125" style="329" customWidth="1"/>
    <col min="7694" max="7694" width="14" style="329" customWidth="1"/>
    <col min="7695" max="7695" width="42.42578125" style="329" customWidth="1"/>
    <col min="7696" max="7937" width="10.85546875" style="329"/>
    <col min="7938" max="7938" width="13.5703125" style="329" customWidth="1"/>
    <col min="7939" max="7939" width="35.140625" style="329" customWidth="1"/>
    <col min="7940" max="7940" width="61.140625" style="329" customWidth="1"/>
    <col min="7941" max="7941" width="13.85546875" style="329" customWidth="1"/>
    <col min="7942" max="7942" width="14.140625" style="329" customWidth="1"/>
    <col min="7943" max="7943" width="15.5703125" style="329" customWidth="1"/>
    <col min="7944" max="7944" width="29.28515625" style="329" customWidth="1"/>
    <col min="7945" max="7945" width="19.7109375" style="329" customWidth="1"/>
    <col min="7946" max="7946" width="19.28515625" style="329" customWidth="1"/>
    <col min="7947" max="7948" width="14" style="329" customWidth="1"/>
    <col min="7949" max="7949" width="40.5703125" style="329" customWidth="1"/>
    <col min="7950" max="7950" width="14" style="329" customWidth="1"/>
    <col min="7951" max="7951" width="42.42578125" style="329" customWidth="1"/>
    <col min="7952" max="8193" width="10.85546875" style="329"/>
    <col min="8194" max="8194" width="13.5703125" style="329" customWidth="1"/>
    <col min="8195" max="8195" width="35.140625" style="329" customWidth="1"/>
    <col min="8196" max="8196" width="61.140625" style="329" customWidth="1"/>
    <col min="8197" max="8197" width="13.85546875" style="329" customWidth="1"/>
    <col min="8198" max="8198" width="14.140625" style="329" customWidth="1"/>
    <col min="8199" max="8199" width="15.5703125" style="329" customWidth="1"/>
    <col min="8200" max="8200" width="29.28515625" style="329" customWidth="1"/>
    <col min="8201" max="8201" width="19.7109375" style="329" customWidth="1"/>
    <col min="8202" max="8202" width="19.28515625" style="329" customWidth="1"/>
    <col min="8203" max="8204" width="14" style="329" customWidth="1"/>
    <col min="8205" max="8205" width="40.5703125" style="329" customWidth="1"/>
    <col min="8206" max="8206" width="14" style="329" customWidth="1"/>
    <col min="8207" max="8207" width="42.42578125" style="329" customWidth="1"/>
    <col min="8208" max="8449" width="10.85546875" style="329"/>
    <col min="8450" max="8450" width="13.5703125" style="329" customWidth="1"/>
    <col min="8451" max="8451" width="35.140625" style="329" customWidth="1"/>
    <col min="8452" max="8452" width="61.140625" style="329" customWidth="1"/>
    <col min="8453" max="8453" width="13.85546875" style="329" customWidth="1"/>
    <col min="8454" max="8454" width="14.140625" style="329" customWidth="1"/>
    <col min="8455" max="8455" width="15.5703125" style="329" customWidth="1"/>
    <col min="8456" max="8456" width="29.28515625" style="329" customWidth="1"/>
    <col min="8457" max="8457" width="19.7109375" style="329" customWidth="1"/>
    <col min="8458" max="8458" width="19.28515625" style="329" customWidth="1"/>
    <col min="8459" max="8460" width="14" style="329" customWidth="1"/>
    <col min="8461" max="8461" width="40.5703125" style="329" customWidth="1"/>
    <col min="8462" max="8462" width="14" style="329" customWidth="1"/>
    <col min="8463" max="8463" width="42.42578125" style="329" customWidth="1"/>
    <col min="8464" max="8705" width="10.85546875" style="329"/>
    <col min="8706" max="8706" width="13.5703125" style="329" customWidth="1"/>
    <col min="8707" max="8707" width="35.140625" style="329" customWidth="1"/>
    <col min="8708" max="8708" width="61.140625" style="329" customWidth="1"/>
    <col min="8709" max="8709" width="13.85546875" style="329" customWidth="1"/>
    <col min="8710" max="8710" width="14.140625" style="329" customWidth="1"/>
    <col min="8711" max="8711" width="15.5703125" style="329" customWidth="1"/>
    <col min="8712" max="8712" width="29.28515625" style="329" customWidth="1"/>
    <col min="8713" max="8713" width="19.7109375" style="329" customWidth="1"/>
    <col min="8714" max="8714" width="19.28515625" style="329" customWidth="1"/>
    <col min="8715" max="8716" width="14" style="329" customWidth="1"/>
    <col min="8717" max="8717" width="40.5703125" style="329" customWidth="1"/>
    <col min="8718" max="8718" width="14" style="329" customWidth="1"/>
    <col min="8719" max="8719" width="42.42578125" style="329" customWidth="1"/>
    <col min="8720" max="8961" width="10.85546875" style="329"/>
    <col min="8962" max="8962" width="13.5703125" style="329" customWidth="1"/>
    <col min="8963" max="8963" width="35.140625" style="329" customWidth="1"/>
    <col min="8964" max="8964" width="61.140625" style="329" customWidth="1"/>
    <col min="8965" max="8965" width="13.85546875" style="329" customWidth="1"/>
    <col min="8966" max="8966" width="14.140625" style="329" customWidth="1"/>
    <col min="8967" max="8967" width="15.5703125" style="329" customWidth="1"/>
    <col min="8968" max="8968" width="29.28515625" style="329" customWidth="1"/>
    <col min="8969" max="8969" width="19.7109375" style="329" customWidth="1"/>
    <col min="8970" max="8970" width="19.28515625" style="329" customWidth="1"/>
    <col min="8971" max="8972" width="14" style="329" customWidth="1"/>
    <col min="8973" max="8973" width="40.5703125" style="329" customWidth="1"/>
    <col min="8974" max="8974" width="14" style="329" customWidth="1"/>
    <col min="8975" max="8975" width="42.42578125" style="329" customWidth="1"/>
    <col min="8976" max="9217" width="10.85546875" style="329"/>
    <col min="9218" max="9218" width="13.5703125" style="329" customWidth="1"/>
    <col min="9219" max="9219" width="35.140625" style="329" customWidth="1"/>
    <col min="9220" max="9220" width="61.140625" style="329" customWidth="1"/>
    <col min="9221" max="9221" width="13.85546875" style="329" customWidth="1"/>
    <col min="9222" max="9222" width="14.140625" style="329" customWidth="1"/>
    <col min="9223" max="9223" width="15.5703125" style="329" customWidth="1"/>
    <col min="9224" max="9224" width="29.28515625" style="329" customWidth="1"/>
    <col min="9225" max="9225" width="19.7109375" style="329" customWidth="1"/>
    <col min="9226" max="9226" width="19.28515625" style="329" customWidth="1"/>
    <col min="9227" max="9228" width="14" style="329" customWidth="1"/>
    <col min="9229" max="9229" width="40.5703125" style="329" customWidth="1"/>
    <col min="9230" max="9230" width="14" style="329" customWidth="1"/>
    <col min="9231" max="9231" width="42.42578125" style="329" customWidth="1"/>
    <col min="9232" max="9473" width="10.85546875" style="329"/>
    <col min="9474" max="9474" width="13.5703125" style="329" customWidth="1"/>
    <col min="9475" max="9475" width="35.140625" style="329" customWidth="1"/>
    <col min="9476" max="9476" width="61.140625" style="329" customWidth="1"/>
    <col min="9477" max="9477" width="13.85546875" style="329" customWidth="1"/>
    <col min="9478" max="9478" width="14.140625" style="329" customWidth="1"/>
    <col min="9479" max="9479" width="15.5703125" style="329" customWidth="1"/>
    <col min="9480" max="9480" width="29.28515625" style="329" customWidth="1"/>
    <col min="9481" max="9481" width="19.7109375" style="329" customWidth="1"/>
    <col min="9482" max="9482" width="19.28515625" style="329" customWidth="1"/>
    <col min="9483" max="9484" width="14" style="329" customWidth="1"/>
    <col min="9485" max="9485" width="40.5703125" style="329" customWidth="1"/>
    <col min="9486" max="9486" width="14" style="329" customWidth="1"/>
    <col min="9487" max="9487" width="42.42578125" style="329" customWidth="1"/>
    <col min="9488" max="9729" width="10.85546875" style="329"/>
    <col min="9730" max="9730" width="13.5703125" style="329" customWidth="1"/>
    <col min="9731" max="9731" width="35.140625" style="329" customWidth="1"/>
    <col min="9732" max="9732" width="61.140625" style="329" customWidth="1"/>
    <col min="9733" max="9733" width="13.85546875" style="329" customWidth="1"/>
    <col min="9734" max="9734" width="14.140625" style="329" customWidth="1"/>
    <col min="9735" max="9735" width="15.5703125" style="329" customWidth="1"/>
    <col min="9736" max="9736" width="29.28515625" style="329" customWidth="1"/>
    <col min="9737" max="9737" width="19.7109375" style="329" customWidth="1"/>
    <col min="9738" max="9738" width="19.28515625" style="329" customWidth="1"/>
    <col min="9739" max="9740" width="14" style="329" customWidth="1"/>
    <col min="9741" max="9741" width="40.5703125" style="329" customWidth="1"/>
    <col min="9742" max="9742" width="14" style="329" customWidth="1"/>
    <col min="9743" max="9743" width="42.42578125" style="329" customWidth="1"/>
    <col min="9744" max="9985" width="10.85546875" style="329"/>
    <col min="9986" max="9986" width="13.5703125" style="329" customWidth="1"/>
    <col min="9987" max="9987" width="35.140625" style="329" customWidth="1"/>
    <col min="9988" max="9988" width="61.140625" style="329" customWidth="1"/>
    <col min="9989" max="9989" width="13.85546875" style="329" customWidth="1"/>
    <col min="9990" max="9990" width="14.140625" style="329" customWidth="1"/>
    <col min="9991" max="9991" width="15.5703125" style="329" customWidth="1"/>
    <col min="9992" max="9992" width="29.28515625" style="329" customWidth="1"/>
    <col min="9993" max="9993" width="19.7109375" style="329" customWidth="1"/>
    <col min="9994" max="9994" width="19.28515625" style="329" customWidth="1"/>
    <col min="9995" max="9996" width="14" style="329" customWidth="1"/>
    <col min="9997" max="9997" width="40.5703125" style="329" customWidth="1"/>
    <col min="9998" max="9998" width="14" style="329" customWidth="1"/>
    <col min="9999" max="9999" width="42.42578125" style="329" customWidth="1"/>
    <col min="10000" max="10241" width="10.85546875" style="329"/>
    <col min="10242" max="10242" width="13.5703125" style="329" customWidth="1"/>
    <col min="10243" max="10243" width="35.140625" style="329" customWidth="1"/>
    <col min="10244" max="10244" width="61.140625" style="329" customWidth="1"/>
    <col min="10245" max="10245" width="13.85546875" style="329" customWidth="1"/>
    <col min="10246" max="10246" width="14.140625" style="329" customWidth="1"/>
    <col min="10247" max="10247" width="15.5703125" style="329" customWidth="1"/>
    <col min="10248" max="10248" width="29.28515625" style="329" customWidth="1"/>
    <col min="10249" max="10249" width="19.7109375" style="329" customWidth="1"/>
    <col min="10250" max="10250" width="19.28515625" style="329" customWidth="1"/>
    <col min="10251" max="10252" width="14" style="329" customWidth="1"/>
    <col min="10253" max="10253" width="40.5703125" style="329" customWidth="1"/>
    <col min="10254" max="10254" width="14" style="329" customWidth="1"/>
    <col min="10255" max="10255" width="42.42578125" style="329" customWidth="1"/>
    <col min="10256" max="10497" width="10.85546875" style="329"/>
    <col min="10498" max="10498" width="13.5703125" style="329" customWidth="1"/>
    <col min="10499" max="10499" width="35.140625" style="329" customWidth="1"/>
    <col min="10500" max="10500" width="61.140625" style="329" customWidth="1"/>
    <col min="10501" max="10501" width="13.85546875" style="329" customWidth="1"/>
    <col min="10502" max="10502" width="14.140625" style="329" customWidth="1"/>
    <col min="10503" max="10503" width="15.5703125" style="329" customWidth="1"/>
    <col min="10504" max="10504" width="29.28515625" style="329" customWidth="1"/>
    <col min="10505" max="10505" width="19.7109375" style="329" customWidth="1"/>
    <col min="10506" max="10506" width="19.28515625" style="329" customWidth="1"/>
    <col min="10507" max="10508" width="14" style="329" customWidth="1"/>
    <col min="10509" max="10509" width="40.5703125" style="329" customWidth="1"/>
    <col min="10510" max="10510" width="14" style="329" customWidth="1"/>
    <col min="10511" max="10511" width="42.42578125" style="329" customWidth="1"/>
    <col min="10512" max="10753" width="10.85546875" style="329"/>
    <col min="10754" max="10754" width="13.5703125" style="329" customWidth="1"/>
    <col min="10755" max="10755" width="35.140625" style="329" customWidth="1"/>
    <col min="10756" max="10756" width="61.140625" style="329" customWidth="1"/>
    <col min="10757" max="10757" width="13.85546875" style="329" customWidth="1"/>
    <col min="10758" max="10758" width="14.140625" style="329" customWidth="1"/>
    <col min="10759" max="10759" width="15.5703125" style="329" customWidth="1"/>
    <col min="10760" max="10760" width="29.28515625" style="329" customWidth="1"/>
    <col min="10761" max="10761" width="19.7109375" style="329" customWidth="1"/>
    <col min="10762" max="10762" width="19.28515625" style="329" customWidth="1"/>
    <col min="10763" max="10764" width="14" style="329" customWidth="1"/>
    <col min="10765" max="10765" width="40.5703125" style="329" customWidth="1"/>
    <col min="10766" max="10766" width="14" style="329" customWidth="1"/>
    <col min="10767" max="10767" width="42.42578125" style="329" customWidth="1"/>
    <col min="10768" max="11009" width="10.85546875" style="329"/>
    <col min="11010" max="11010" width="13.5703125" style="329" customWidth="1"/>
    <col min="11011" max="11011" width="35.140625" style="329" customWidth="1"/>
    <col min="11012" max="11012" width="61.140625" style="329" customWidth="1"/>
    <col min="11013" max="11013" width="13.85546875" style="329" customWidth="1"/>
    <col min="11014" max="11014" width="14.140625" style="329" customWidth="1"/>
    <col min="11015" max="11015" width="15.5703125" style="329" customWidth="1"/>
    <col min="11016" max="11016" width="29.28515625" style="329" customWidth="1"/>
    <col min="11017" max="11017" width="19.7109375" style="329" customWidth="1"/>
    <col min="11018" max="11018" width="19.28515625" style="329" customWidth="1"/>
    <col min="11019" max="11020" width="14" style="329" customWidth="1"/>
    <col min="11021" max="11021" width="40.5703125" style="329" customWidth="1"/>
    <col min="11022" max="11022" width="14" style="329" customWidth="1"/>
    <col min="11023" max="11023" width="42.42578125" style="329" customWidth="1"/>
    <col min="11024" max="11265" width="10.85546875" style="329"/>
    <col min="11266" max="11266" width="13.5703125" style="329" customWidth="1"/>
    <col min="11267" max="11267" width="35.140625" style="329" customWidth="1"/>
    <col min="11268" max="11268" width="61.140625" style="329" customWidth="1"/>
    <col min="11269" max="11269" width="13.85546875" style="329" customWidth="1"/>
    <col min="11270" max="11270" width="14.140625" style="329" customWidth="1"/>
    <col min="11271" max="11271" width="15.5703125" style="329" customWidth="1"/>
    <col min="11272" max="11272" width="29.28515625" style="329" customWidth="1"/>
    <col min="11273" max="11273" width="19.7109375" style="329" customWidth="1"/>
    <col min="11274" max="11274" width="19.28515625" style="329" customWidth="1"/>
    <col min="11275" max="11276" width="14" style="329" customWidth="1"/>
    <col min="11277" max="11277" width="40.5703125" style="329" customWidth="1"/>
    <col min="11278" max="11278" width="14" style="329" customWidth="1"/>
    <col min="11279" max="11279" width="42.42578125" style="329" customWidth="1"/>
    <col min="11280" max="11521" width="10.85546875" style="329"/>
    <col min="11522" max="11522" width="13.5703125" style="329" customWidth="1"/>
    <col min="11523" max="11523" width="35.140625" style="329" customWidth="1"/>
    <col min="11524" max="11524" width="61.140625" style="329" customWidth="1"/>
    <col min="11525" max="11525" width="13.85546875" style="329" customWidth="1"/>
    <col min="11526" max="11526" width="14.140625" style="329" customWidth="1"/>
    <col min="11527" max="11527" width="15.5703125" style="329" customWidth="1"/>
    <col min="11528" max="11528" width="29.28515625" style="329" customWidth="1"/>
    <col min="11529" max="11529" width="19.7109375" style="329" customWidth="1"/>
    <col min="11530" max="11530" width="19.28515625" style="329" customWidth="1"/>
    <col min="11531" max="11532" width="14" style="329" customWidth="1"/>
    <col min="11533" max="11533" width="40.5703125" style="329" customWidth="1"/>
    <col min="11534" max="11534" width="14" style="329" customWidth="1"/>
    <col min="11535" max="11535" width="42.42578125" style="329" customWidth="1"/>
    <col min="11536" max="11777" width="10.85546875" style="329"/>
    <col min="11778" max="11778" width="13.5703125" style="329" customWidth="1"/>
    <col min="11779" max="11779" width="35.140625" style="329" customWidth="1"/>
    <col min="11780" max="11780" width="61.140625" style="329" customWidth="1"/>
    <col min="11781" max="11781" width="13.85546875" style="329" customWidth="1"/>
    <col min="11782" max="11782" width="14.140625" style="329" customWidth="1"/>
    <col min="11783" max="11783" width="15.5703125" style="329" customWidth="1"/>
    <col min="11784" max="11784" width="29.28515625" style="329" customWidth="1"/>
    <col min="11785" max="11785" width="19.7109375" style="329" customWidth="1"/>
    <col min="11786" max="11786" width="19.28515625" style="329" customWidth="1"/>
    <col min="11787" max="11788" width="14" style="329" customWidth="1"/>
    <col min="11789" max="11789" width="40.5703125" style="329" customWidth="1"/>
    <col min="11790" max="11790" width="14" style="329" customWidth="1"/>
    <col min="11791" max="11791" width="42.42578125" style="329" customWidth="1"/>
    <col min="11792" max="12033" width="10.85546875" style="329"/>
    <col min="12034" max="12034" width="13.5703125" style="329" customWidth="1"/>
    <col min="12035" max="12035" width="35.140625" style="329" customWidth="1"/>
    <col min="12036" max="12036" width="61.140625" style="329" customWidth="1"/>
    <col min="12037" max="12037" width="13.85546875" style="329" customWidth="1"/>
    <col min="12038" max="12038" width="14.140625" style="329" customWidth="1"/>
    <col min="12039" max="12039" width="15.5703125" style="329" customWidth="1"/>
    <col min="12040" max="12040" width="29.28515625" style="329" customWidth="1"/>
    <col min="12041" max="12041" width="19.7109375" style="329" customWidth="1"/>
    <col min="12042" max="12042" width="19.28515625" style="329" customWidth="1"/>
    <col min="12043" max="12044" width="14" style="329" customWidth="1"/>
    <col min="12045" max="12045" width="40.5703125" style="329" customWidth="1"/>
    <col min="12046" max="12046" width="14" style="329" customWidth="1"/>
    <col min="12047" max="12047" width="42.42578125" style="329" customWidth="1"/>
    <col min="12048" max="12289" width="10.85546875" style="329"/>
    <col min="12290" max="12290" width="13.5703125" style="329" customWidth="1"/>
    <col min="12291" max="12291" width="35.140625" style="329" customWidth="1"/>
    <col min="12292" max="12292" width="61.140625" style="329" customWidth="1"/>
    <col min="12293" max="12293" width="13.85546875" style="329" customWidth="1"/>
    <col min="12294" max="12294" width="14.140625" style="329" customWidth="1"/>
    <col min="12295" max="12295" width="15.5703125" style="329" customWidth="1"/>
    <col min="12296" max="12296" width="29.28515625" style="329" customWidth="1"/>
    <col min="12297" max="12297" width="19.7109375" style="329" customWidth="1"/>
    <col min="12298" max="12298" width="19.28515625" style="329" customWidth="1"/>
    <col min="12299" max="12300" width="14" style="329" customWidth="1"/>
    <col min="12301" max="12301" width="40.5703125" style="329" customWidth="1"/>
    <col min="12302" max="12302" width="14" style="329" customWidth="1"/>
    <col min="12303" max="12303" width="42.42578125" style="329" customWidth="1"/>
    <col min="12304" max="12545" width="10.85546875" style="329"/>
    <col min="12546" max="12546" width="13.5703125" style="329" customWidth="1"/>
    <col min="12547" max="12547" width="35.140625" style="329" customWidth="1"/>
    <col min="12548" max="12548" width="61.140625" style="329" customWidth="1"/>
    <col min="12549" max="12549" width="13.85546875" style="329" customWidth="1"/>
    <col min="12550" max="12550" width="14.140625" style="329" customWidth="1"/>
    <col min="12551" max="12551" width="15.5703125" style="329" customWidth="1"/>
    <col min="12552" max="12552" width="29.28515625" style="329" customWidth="1"/>
    <col min="12553" max="12553" width="19.7109375" style="329" customWidth="1"/>
    <col min="12554" max="12554" width="19.28515625" style="329" customWidth="1"/>
    <col min="12555" max="12556" width="14" style="329" customWidth="1"/>
    <col min="12557" max="12557" width="40.5703125" style="329" customWidth="1"/>
    <col min="12558" max="12558" width="14" style="329" customWidth="1"/>
    <col min="12559" max="12559" width="42.42578125" style="329" customWidth="1"/>
    <col min="12560" max="12801" width="10.85546875" style="329"/>
    <col min="12802" max="12802" width="13.5703125" style="329" customWidth="1"/>
    <col min="12803" max="12803" width="35.140625" style="329" customWidth="1"/>
    <col min="12804" max="12804" width="61.140625" style="329" customWidth="1"/>
    <col min="12805" max="12805" width="13.85546875" style="329" customWidth="1"/>
    <col min="12806" max="12806" width="14.140625" style="329" customWidth="1"/>
    <col min="12807" max="12807" width="15.5703125" style="329" customWidth="1"/>
    <col min="12808" max="12808" width="29.28515625" style="329" customWidth="1"/>
    <col min="12809" max="12809" width="19.7109375" style="329" customWidth="1"/>
    <col min="12810" max="12810" width="19.28515625" style="329" customWidth="1"/>
    <col min="12811" max="12812" width="14" style="329" customWidth="1"/>
    <col min="12813" max="12813" width="40.5703125" style="329" customWidth="1"/>
    <col min="12814" max="12814" width="14" style="329" customWidth="1"/>
    <col min="12815" max="12815" width="42.42578125" style="329" customWidth="1"/>
    <col min="12816" max="13057" width="10.85546875" style="329"/>
    <col min="13058" max="13058" width="13.5703125" style="329" customWidth="1"/>
    <col min="13059" max="13059" width="35.140625" style="329" customWidth="1"/>
    <col min="13060" max="13060" width="61.140625" style="329" customWidth="1"/>
    <col min="13061" max="13061" width="13.85546875" style="329" customWidth="1"/>
    <col min="13062" max="13062" width="14.140625" style="329" customWidth="1"/>
    <col min="13063" max="13063" width="15.5703125" style="329" customWidth="1"/>
    <col min="13064" max="13064" width="29.28515625" style="329" customWidth="1"/>
    <col min="13065" max="13065" width="19.7109375" style="329" customWidth="1"/>
    <col min="13066" max="13066" width="19.28515625" style="329" customWidth="1"/>
    <col min="13067" max="13068" width="14" style="329" customWidth="1"/>
    <col min="13069" max="13069" width="40.5703125" style="329" customWidth="1"/>
    <col min="13070" max="13070" width="14" style="329" customWidth="1"/>
    <col min="13071" max="13071" width="42.42578125" style="329" customWidth="1"/>
    <col min="13072" max="13313" width="10.85546875" style="329"/>
    <col min="13314" max="13314" width="13.5703125" style="329" customWidth="1"/>
    <col min="13315" max="13315" width="35.140625" style="329" customWidth="1"/>
    <col min="13316" max="13316" width="61.140625" style="329" customWidth="1"/>
    <col min="13317" max="13317" width="13.85546875" style="329" customWidth="1"/>
    <col min="13318" max="13318" width="14.140625" style="329" customWidth="1"/>
    <col min="13319" max="13319" width="15.5703125" style="329" customWidth="1"/>
    <col min="13320" max="13320" width="29.28515625" style="329" customWidth="1"/>
    <col min="13321" max="13321" width="19.7109375" style="329" customWidth="1"/>
    <col min="13322" max="13322" width="19.28515625" style="329" customWidth="1"/>
    <col min="13323" max="13324" width="14" style="329" customWidth="1"/>
    <col min="13325" max="13325" width="40.5703125" style="329" customWidth="1"/>
    <col min="13326" max="13326" width="14" style="329" customWidth="1"/>
    <col min="13327" max="13327" width="42.42578125" style="329" customWidth="1"/>
    <col min="13328" max="13569" width="10.85546875" style="329"/>
    <col min="13570" max="13570" width="13.5703125" style="329" customWidth="1"/>
    <col min="13571" max="13571" width="35.140625" style="329" customWidth="1"/>
    <col min="13572" max="13572" width="61.140625" style="329" customWidth="1"/>
    <col min="13573" max="13573" width="13.85546875" style="329" customWidth="1"/>
    <col min="13574" max="13574" width="14.140625" style="329" customWidth="1"/>
    <col min="13575" max="13575" width="15.5703125" style="329" customWidth="1"/>
    <col min="13576" max="13576" width="29.28515625" style="329" customWidth="1"/>
    <col min="13577" max="13577" width="19.7109375" style="329" customWidth="1"/>
    <col min="13578" max="13578" width="19.28515625" style="329" customWidth="1"/>
    <col min="13579" max="13580" width="14" style="329" customWidth="1"/>
    <col min="13581" max="13581" width="40.5703125" style="329" customWidth="1"/>
    <col min="13582" max="13582" width="14" style="329" customWidth="1"/>
    <col min="13583" max="13583" width="42.42578125" style="329" customWidth="1"/>
    <col min="13584" max="13825" width="10.85546875" style="329"/>
    <col min="13826" max="13826" width="13.5703125" style="329" customWidth="1"/>
    <col min="13827" max="13827" width="35.140625" style="329" customWidth="1"/>
    <col min="13828" max="13828" width="61.140625" style="329" customWidth="1"/>
    <col min="13829" max="13829" width="13.85546875" style="329" customWidth="1"/>
    <col min="13830" max="13830" width="14.140625" style="329" customWidth="1"/>
    <col min="13831" max="13831" width="15.5703125" style="329" customWidth="1"/>
    <col min="13832" max="13832" width="29.28515625" style="329" customWidth="1"/>
    <col min="13833" max="13833" width="19.7109375" style="329" customWidth="1"/>
    <col min="13834" max="13834" width="19.28515625" style="329" customWidth="1"/>
    <col min="13835" max="13836" width="14" style="329" customWidth="1"/>
    <col min="13837" max="13837" width="40.5703125" style="329" customWidth="1"/>
    <col min="13838" max="13838" width="14" style="329" customWidth="1"/>
    <col min="13839" max="13839" width="42.42578125" style="329" customWidth="1"/>
    <col min="13840" max="14081" width="10.85546875" style="329"/>
    <col min="14082" max="14082" width="13.5703125" style="329" customWidth="1"/>
    <col min="14083" max="14083" width="35.140625" style="329" customWidth="1"/>
    <col min="14084" max="14084" width="61.140625" style="329" customWidth="1"/>
    <col min="14085" max="14085" width="13.85546875" style="329" customWidth="1"/>
    <col min="14086" max="14086" width="14.140625" style="329" customWidth="1"/>
    <col min="14087" max="14087" width="15.5703125" style="329" customWidth="1"/>
    <col min="14088" max="14088" width="29.28515625" style="329" customWidth="1"/>
    <col min="14089" max="14089" width="19.7109375" style="329" customWidth="1"/>
    <col min="14090" max="14090" width="19.28515625" style="329" customWidth="1"/>
    <col min="14091" max="14092" width="14" style="329" customWidth="1"/>
    <col min="14093" max="14093" width="40.5703125" style="329" customWidth="1"/>
    <col min="14094" max="14094" width="14" style="329" customWidth="1"/>
    <col min="14095" max="14095" width="42.42578125" style="329" customWidth="1"/>
    <col min="14096" max="14337" width="10.85546875" style="329"/>
    <col min="14338" max="14338" width="13.5703125" style="329" customWidth="1"/>
    <col min="14339" max="14339" width="35.140625" style="329" customWidth="1"/>
    <col min="14340" max="14340" width="61.140625" style="329" customWidth="1"/>
    <col min="14341" max="14341" width="13.85546875" style="329" customWidth="1"/>
    <col min="14342" max="14342" width="14.140625" style="329" customWidth="1"/>
    <col min="14343" max="14343" width="15.5703125" style="329" customWidth="1"/>
    <col min="14344" max="14344" width="29.28515625" style="329" customWidth="1"/>
    <col min="14345" max="14345" width="19.7109375" style="329" customWidth="1"/>
    <col min="14346" max="14346" width="19.28515625" style="329" customWidth="1"/>
    <col min="14347" max="14348" width="14" style="329" customWidth="1"/>
    <col min="14349" max="14349" width="40.5703125" style="329" customWidth="1"/>
    <col min="14350" max="14350" width="14" style="329" customWidth="1"/>
    <col min="14351" max="14351" width="42.42578125" style="329" customWidth="1"/>
    <col min="14352" max="14593" width="10.85546875" style="329"/>
    <col min="14594" max="14594" width="13.5703125" style="329" customWidth="1"/>
    <col min="14595" max="14595" width="35.140625" style="329" customWidth="1"/>
    <col min="14596" max="14596" width="61.140625" style="329" customWidth="1"/>
    <col min="14597" max="14597" width="13.85546875" style="329" customWidth="1"/>
    <col min="14598" max="14598" width="14.140625" style="329" customWidth="1"/>
    <col min="14599" max="14599" width="15.5703125" style="329" customWidth="1"/>
    <col min="14600" max="14600" width="29.28515625" style="329" customWidth="1"/>
    <col min="14601" max="14601" width="19.7109375" style="329" customWidth="1"/>
    <col min="14602" max="14602" width="19.28515625" style="329" customWidth="1"/>
    <col min="14603" max="14604" width="14" style="329" customWidth="1"/>
    <col min="14605" max="14605" width="40.5703125" style="329" customWidth="1"/>
    <col min="14606" max="14606" width="14" style="329" customWidth="1"/>
    <col min="14607" max="14607" width="42.42578125" style="329" customWidth="1"/>
    <col min="14608" max="14849" width="10.85546875" style="329"/>
    <col min="14850" max="14850" width="13.5703125" style="329" customWidth="1"/>
    <col min="14851" max="14851" width="35.140625" style="329" customWidth="1"/>
    <col min="14852" max="14852" width="61.140625" style="329" customWidth="1"/>
    <col min="14853" max="14853" width="13.85546875" style="329" customWidth="1"/>
    <col min="14854" max="14854" width="14.140625" style="329" customWidth="1"/>
    <col min="14855" max="14855" width="15.5703125" style="329" customWidth="1"/>
    <col min="14856" max="14856" width="29.28515625" style="329" customWidth="1"/>
    <col min="14857" max="14857" width="19.7109375" style="329" customWidth="1"/>
    <col min="14858" max="14858" width="19.28515625" style="329" customWidth="1"/>
    <col min="14859" max="14860" width="14" style="329" customWidth="1"/>
    <col min="14861" max="14861" width="40.5703125" style="329" customWidth="1"/>
    <col min="14862" max="14862" width="14" style="329" customWidth="1"/>
    <col min="14863" max="14863" width="42.42578125" style="329" customWidth="1"/>
    <col min="14864" max="15105" width="10.85546875" style="329"/>
    <col min="15106" max="15106" width="13.5703125" style="329" customWidth="1"/>
    <col min="15107" max="15107" width="35.140625" style="329" customWidth="1"/>
    <col min="15108" max="15108" width="61.140625" style="329" customWidth="1"/>
    <col min="15109" max="15109" width="13.85546875" style="329" customWidth="1"/>
    <col min="15110" max="15110" width="14.140625" style="329" customWidth="1"/>
    <col min="15111" max="15111" width="15.5703125" style="329" customWidth="1"/>
    <col min="15112" max="15112" width="29.28515625" style="329" customWidth="1"/>
    <col min="15113" max="15113" width="19.7109375" style="329" customWidth="1"/>
    <col min="15114" max="15114" width="19.28515625" style="329" customWidth="1"/>
    <col min="15115" max="15116" width="14" style="329" customWidth="1"/>
    <col min="15117" max="15117" width="40.5703125" style="329" customWidth="1"/>
    <col min="15118" max="15118" width="14" style="329" customWidth="1"/>
    <col min="15119" max="15119" width="42.42578125" style="329" customWidth="1"/>
    <col min="15120" max="15361" width="10.85546875" style="329"/>
    <col min="15362" max="15362" width="13.5703125" style="329" customWidth="1"/>
    <col min="15363" max="15363" width="35.140625" style="329" customWidth="1"/>
    <col min="15364" max="15364" width="61.140625" style="329" customWidth="1"/>
    <col min="15365" max="15365" width="13.85546875" style="329" customWidth="1"/>
    <col min="15366" max="15366" width="14.140625" style="329" customWidth="1"/>
    <col min="15367" max="15367" width="15.5703125" style="329" customWidth="1"/>
    <col min="15368" max="15368" width="29.28515625" style="329" customWidth="1"/>
    <col min="15369" max="15369" width="19.7109375" style="329" customWidth="1"/>
    <col min="15370" max="15370" width="19.28515625" style="329" customWidth="1"/>
    <col min="15371" max="15372" width="14" style="329" customWidth="1"/>
    <col min="15373" max="15373" width="40.5703125" style="329" customWidth="1"/>
    <col min="15374" max="15374" width="14" style="329" customWidth="1"/>
    <col min="15375" max="15375" width="42.42578125" style="329" customWidth="1"/>
    <col min="15376" max="15617" width="10.85546875" style="329"/>
    <col min="15618" max="15618" width="13.5703125" style="329" customWidth="1"/>
    <col min="15619" max="15619" width="35.140625" style="329" customWidth="1"/>
    <col min="15620" max="15620" width="61.140625" style="329" customWidth="1"/>
    <col min="15621" max="15621" width="13.85546875" style="329" customWidth="1"/>
    <col min="15622" max="15622" width="14.140625" style="329" customWidth="1"/>
    <col min="15623" max="15623" width="15.5703125" style="329" customWidth="1"/>
    <col min="15624" max="15624" width="29.28515625" style="329" customWidth="1"/>
    <col min="15625" max="15625" width="19.7109375" style="329" customWidth="1"/>
    <col min="15626" max="15626" width="19.28515625" style="329" customWidth="1"/>
    <col min="15627" max="15628" width="14" style="329" customWidth="1"/>
    <col min="15629" max="15629" width="40.5703125" style="329" customWidth="1"/>
    <col min="15630" max="15630" width="14" style="329" customWidth="1"/>
    <col min="15631" max="15631" width="42.42578125" style="329" customWidth="1"/>
    <col min="15632" max="15873" width="10.85546875" style="329"/>
    <col min="15874" max="15874" width="13.5703125" style="329" customWidth="1"/>
    <col min="15875" max="15875" width="35.140625" style="329" customWidth="1"/>
    <col min="15876" max="15876" width="61.140625" style="329" customWidth="1"/>
    <col min="15877" max="15877" width="13.85546875" style="329" customWidth="1"/>
    <col min="15878" max="15878" width="14.140625" style="329" customWidth="1"/>
    <col min="15879" max="15879" width="15.5703125" style="329" customWidth="1"/>
    <col min="15880" max="15880" width="29.28515625" style="329" customWidth="1"/>
    <col min="15881" max="15881" width="19.7109375" style="329" customWidth="1"/>
    <col min="15882" max="15882" width="19.28515625" style="329" customWidth="1"/>
    <col min="15883" max="15884" width="14" style="329" customWidth="1"/>
    <col min="15885" max="15885" width="40.5703125" style="329" customWidth="1"/>
    <col min="15886" max="15886" width="14" style="329" customWidth="1"/>
    <col min="15887" max="15887" width="42.42578125" style="329" customWidth="1"/>
    <col min="15888" max="16129" width="10.85546875" style="329"/>
    <col min="16130" max="16130" width="13.5703125" style="329" customWidth="1"/>
    <col min="16131" max="16131" width="35.140625" style="329" customWidth="1"/>
    <col min="16132" max="16132" width="61.140625" style="329" customWidth="1"/>
    <col min="16133" max="16133" width="13.85546875" style="329" customWidth="1"/>
    <col min="16134" max="16134" width="14.140625" style="329" customWidth="1"/>
    <col min="16135" max="16135" width="15.5703125" style="329" customWidth="1"/>
    <col min="16136" max="16136" width="29.28515625" style="329" customWidth="1"/>
    <col min="16137" max="16137" width="19.7109375" style="329" customWidth="1"/>
    <col min="16138" max="16138" width="19.28515625" style="329" customWidth="1"/>
    <col min="16139" max="16140" width="14" style="329" customWidth="1"/>
    <col min="16141" max="16141" width="40.5703125" style="329" customWidth="1"/>
    <col min="16142" max="16142" width="14" style="329" customWidth="1"/>
    <col min="16143" max="16143" width="42.42578125" style="329" customWidth="1"/>
    <col min="16144" max="16384" width="10.85546875" style="329"/>
  </cols>
  <sheetData>
    <row r="1" spans="2:13" ht="29.25" customHeight="1" x14ac:dyDescent="0.3">
      <c r="B1" s="330" t="s">
        <v>336</v>
      </c>
      <c r="C1" s="331" t="s">
        <v>337</v>
      </c>
      <c r="D1" s="99"/>
      <c r="E1" s="99"/>
      <c r="F1" s="380" t="s">
        <v>338</v>
      </c>
      <c r="G1" s="381"/>
      <c r="H1" s="381"/>
      <c r="I1" s="382"/>
      <c r="J1" s="379"/>
    </row>
    <row r="2" spans="2:13" ht="31.5" x14ac:dyDescent="0.3">
      <c r="B2" s="332" t="s">
        <v>339</v>
      </c>
      <c r="C2" s="333" t="s">
        <v>340</v>
      </c>
      <c r="D2" s="99"/>
      <c r="E2" s="99"/>
      <c r="F2" s="383"/>
      <c r="G2" s="384"/>
      <c r="H2" s="384"/>
      <c r="I2" s="385"/>
      <c r="J2" s="379"/>
    </row>
    <row r="3" spans="2:13" ht="15.75" x14ac:dyDescent="0.3">
      <c r="B3" s="332" t="s">
        <v>341</v>
      </c>
      <c r="C3" s="333" t="s">
        <v>342</v>
      </c>
      <c r="D3" s="99"/>
      <c r="E3" s="99"/>
      <c r="F3" s="383"/>
      <c r="G3" s="384"/>
      <c r="H3" s="384"/>
      <c r="I3" s="385"/>
      <c r="J3" s="379"/>
    </row>
    <row r="4" spans="2:13" ht="21.75" customHeight="1" x14ac:dyDescent="0.3">
      <c r="B4" s="332" t="s">
        <v>343</v>
      </c>
      <c r="C4" s="334" t="s">
        <v>344</v>
      </c>
      <c r="D4" s="99"/>
      <c r="E4" s="99"/>
      <c r="F4" s="383"/>
      <c r="G4" s="384"/>
      <c r="H4" s="384"/>
      <c r="I4" s="385"/>
      <c r="J4" s="379"/>
    </row>
    <row r="5" spans="2:13" ht="397.5" customHeight="1" x14ac:dyDescent="0.3">
      <c r="B5" s="335" t="s">
        <v>345</v>
      </c>
      <c r="C5" s="336" t="s">
        <v>346</v>
      </c>
      <c r="D5" s="99"/>
      <c r="E5" s="99"/>
      <c r="F5" s="386"/>
      <c r="G5" s="387"/>
      <c r="H5" s="387"/>
      <c r="I5" s="388"/>
      <c r="J5" s="379"/>
    </row>
    <row r="6" spans="2:13" ht="103.5" customHeight="1" x14ac:dyDescent="0.3">
      <c r="B6" s="335" t="s">
        <v>347</v>
      </c>
      <c r="C6" s="337" t="s">
        <v>348</v>
      </c>
      <c r="D6" s="99"/>
      <c r="E6" s="99"/>
      <c r="F6" s="338"/>
      <c r="G6" s="338"/>
      <c r="H6" s="338"/>
      <c r="I6" s="338"/>
      <c r="J6" s="338"/>
    </row>
    <row r="7" spans="2:13" ht="54" customHeight="1" x14ac:dyDescent="0.3">
      <c r="B7" s="335" t="s">
        <v>349</v>
      </c>
      <c r="C7" s="339" t="s">
        <v>350</v>
      </c>
      <c r="D7" s="99"/>
      <c r="E7" s="99"/>
      <c r="F7" s="380" t="s">
        <v>351</v>
      </c>
      <c r="G7" s="381"/>
      <c r="H7" s="381"/>
      <c r="I7" s="382"/>
      <c r="J7" s="379"/>
    </row>
    <row r="8" spans="2:13" ht="22.5" customHeight="1" x14ac:dyDescent="0.3">
      <c r="B8" s="335" t="s">
        <v>352</v>
      </c>
      <c r="C8" s="374">
        <v>50856722074</v>
      </c>
      <c r="D8" s="99"/>
      <c r="E8" s="99"/>
      <c r="F8" s="383"/>
      <c r="G8" s="384"/>
      <c r="H8" s="384"/>
      <c r="I8" s="385"/>
      <c r="J8" s="379"/>
    </row>
    <row r="9" spans="2:13" ht="47.25" x14ac:dyDescent="0.3">
      <c r="B9" s="335" t="s">
        <v>353</v>
      </c>
      <c r="C9" s="340" t="s">
        <v>354</v>
      </c>
      <c r="D9" s="99"/>
      <c r="E9" s="99"/>
      <c r="F9" s="383"/>
      <c r="G9" s="384"/>
      <c r="H9" s="384"/>
      <c r="I9" s="385"/>
      <c r="J9" s="379"/>
    </row>
    <row r="10" spans="2:13" ht="47.25" x14ac:dyDescent="0.3">
      <c r="B10" s="335" t="s">
        <v>355</v>
      </c>
      <c r="C10" s="340" t="s">
        <v>356</v>
      </c>
      <c r="D10" s="99"/>
      <c r="E10" s="99"/>
      <c r="F10" s="383"/>
      <c r="G10" s="384"/>
      <c r="H10" s="384"/>
      <c r="I10" s="385"/>
      <c r="J10" s="379"/>
    </row>
    <row r="11" spans="2:13" ht="40.5" customHeight="1" thickBot="1" x14ac:dyDescent="0.35">
      <c r="B11" s="341" t="s">
        <v>357</v>
      </c>
      <c r="C11" s="342" t="s">
        <v>429</v>
      </c>
      <c r="D11" s="99"/>
      <c r="E11" s="99"/>
      <c r="F11" s="386"/>
      <c r="G11" s="387"/>
      <c r="H11" s="387"/>
      <c r="I11" s="388"/>
      <c r="J11" s="379"/>
    </row>
    <row r="12" spans="2:13" ht="7.5" customHeight="1" x14ac:dyDescent="0.3">
      <c r="B12" s="99"/>
      <c r="C12" s="99"/>
      <c r="D12" s="99"/>
      <c r="E12" s="99"/>
      <c r="F12" s="99"/>
      <c r="G12" s="99"/>
      <c r="H12" s="99"/>
      <c r="I12" s="99"/>
      <c r="J12" s="99"/>
    </row>
    <row r="13" spans="2:13" ht="20.25" customHeight="1" thickBot="1" x14ac:dyDescent="0.3">
      <c r="B13" s="343" t="s">
        <v>358</v>
      </c>
      <c r="C13" s="344"/>
      <c r="D13" s="344"/>
      <c r="E13" s="344"/>
      <c r="F13" s="344"/>
      <c r="G13" s="344"/>
      <c r="H13" s="344"/>
      <c r="I13" s="344"/>
      <c r="J13" s="344"/>
      <c r="K13" s="344"/>
      <c r="L13" s="344"/>
      <c r="M13" s="344"/>
    </row>
    <row r="14" spans="2:13" s="345" customFormat="1" ht="75.75" customHeight="1" x14ac:dyDescent="0.25">
      <c r="B14" s="346" t="s">
        <v>359</v>
      </c>
      <c r="C14" s="347" t="s">
        <v>360</v>
      </c>
      <c r="D14" s="347" t="s">
        <v>16</v>
      </c>
      <c r="E14" s="347" t="s">
        <v>17</v>
      </c>
      <c r="F14" s="347" t="s">
        <v>18</v>
      </c>
      <c r="G14" s="347" t="s">
        <v>20</v>
      </c>
      <c r="H14" s="348" t="s">
        <v>361</v>
      </c>
      <c r="I14" s="348" t="s">
        <v>22</v>
      </c>
      <c r="J14" s="348" t="s">
        <v>433</v>
      </c>
      <c r="K14" s="348" t="s">
        <v>23</v>
      </c>
      <c r="L14" s="348" t="s">
        <v>24</v>
      </c>
      <c r="M14" s="349" t="s">
        <v>362</v>
      </c>
    </row>
    <row r="15" spans="2:13" s="350" customFormat="1" ht="54" customHeight="1" x14ac:dyDescent="0.25">
      <c r="B15" s="351" t="s">
        <v>363</v>
      </c>
      <c r="C15" s="352" t="s">
        <v>364</v>
      </c>
      <c r="D15" s="352" t="s">
        <v>423</v>
      </c>
      <c r="E15" s="352" t="s">
        <v>400</v>
      </c>
      <c r="F15" s="352" t="s">
        <v>365</v>
      </c>
      <c r="G15" s="352" t="s">
        <v>366</v>
      </c>
      <c r="H15" s="353">
        <v>431644886</v>
      </c>
      <c r="I15" s="353">
        <v>431644886</v>
      </c>
      <c r="J15" s="442">
        <v>835582601</v>
      </c>
      <c r="K15" s="352" t="s">
        <v>30</v>
      </c>
      <c r="L15" s="352" t="s">
        <v>53</v>
      </c>
      <c r="M15" s="378" t="s">
        <v>431</v>
      </c>
    </row>
    <row r="16" spans="2:13" s="350" customFormat="1" ht="54" customHeight="1" x14ac:dyDescent="0.25">
      <c r="B16" s="351" t="s">
        <v>363</v>
      </c>
      <c r="C16" s="352" t="s">
        <v>364</v>
      </c>
      <c r="D16" s="352" t="s">
        <v>424</v>
      </c>
      <c r="E16" s="352" t="s">
        <v>425</v>
      </c>
      <c r="F16" s="352" t="s">
        <v>365</v>
      </c>
      <c r="G16" s="352" t="s">
        <v>366</v>
      </c>
      <c r="H16" s="353">
        <f>SUM(J15-H15)</f>
        <v>403937715</v>
      </c>
      <c r="I16" s="353">
        <f>SUM(J15-I15)</f>
        <v>403937715</v>
      </c>
      <c r="J16" s="443"/>
      <c r="K16" s="352" t="s">
        <v>30</v>
      </c>
      <c r="L16" s="352" t="s">
        <v>53</v>
      </c>
      <c r="M16" s="378" t="s">
        <v>431</v>
      </c>
    </row>
    <row r="17" spans="2:13" s="350" customFormat="1" ht="48" customHeight="1" x14ac:dyDescent="0.25">
      <c r="B17" s="354" t="s">
        <v>367</v>
      </c>
      <c r="C17" s="352" t="s">
        <v>368</v>
      </c>
      <c r="D17" s="352" t="s">
        <v>423</v>
      </c>
      <c r="E17" s="352" t="s">
        <v>425</v>
      </c>
      <c r="F17" s="352" t="s">
        <v>365</v>
      </c>
      <c r="G17" s="352" t="s">
        <v>369</v>
      </c>
      <c r="H17" s="353">
        <v>8539216</v>
      </c>
      <c r="I17" s="353">
        <v>8539216</v>
      </c>
      <c r="J17" s="442">
        <v>69151779</v>
      </c>
      <c r="K17" s="352" t="s">
        <v>30</v>
      </c>
      <c r="L17" s="352" t="s">
        <v>53</v>
      </c>
      <c r="M17" s="378" t="s">
        <v>431</v>
      </c>
    </row>
    <row r="18" spans="2:13" s="350" customFormat="1" ht="51" customHeight="1" x14ac:dyDescent="0.25">
      <c r="B18" s="354" t="s">
        <v>367</v>
      </c>
      <c r="C18" s="352" t="s">
        <v>368</v>
      </c>
      <c r="D18" s="352" t="s">
        <v>424</v>
      </c>
      <c r="E18" s="352" t="s">
        <v>425</v>
      </c>
      <c r="F18" s="352" t="s">
        <v>365</v>
      </c>
      <c r="G18" s="352" t="s">
        <v>369</v>
      </c>
      <c r="H18" s="353">
        <f>SUM(J17-H17)</f>
        <v>60612563</v>
      </c>
      <c r="I18" s="353">
        <f>SUM(J17-I17)</f>
        <v>60612563</v>
      </c>
      <c r="J18" s="443"/>
      <c r="K18" s="352"/>
      <c r="L18" s="352"/>
      <c r="M18" s="378" t="s">
        <v>431</v>
      </c>
    </row>
    <row r="19" spans="2:13" s="350" customFormat="1" ht="44.25" customHeight="1" x14ac:dyDescent="0.25">
      <c r="B19" s="351" t="s">
        <v>367</v>
      </c>
      <c r="C19" s="352" t="s">
        <v>370</v>
      </c>
      <c r="D19" s="352" t="s">
        <v>423</v>
      </c>
      <c r="E19" s="352" t="s">
        <v>425</v>
      </c>
      <c r="F19" s="352" t="s">
        <v>365</v>
      </c>
      <c r="G19" s="352" t="s">
        <v>369</v>
      </c>
      <c r="H19" s="353">
        <v>3300000</v>
      </c>
      <c r="I19" s="353">
        <v>3300000</v>
      </c>
      <c r="J19" s="442">
        <v>4873575</v>
      </c>
      <c r="K19" s="352" t="s">
        <v>30</v>
      </c>
      <c r="L19" s="352" t="s">
        <v>53</v>
      </c>
      <c r="M19" s="378" t="s">
        <v>431</v>
      </c>
    </row>
    <row r="20" spans="2:13" s="350" customFormat="1" ht="36.75" customHeight="1" x14ac:dyDescent="0.25">
      <c r="B20" s="351" t="s">
        <v>367</v>
      </c>
      <c r="C20" s="352" t="s">
        <v>370</v>
      </c>
      <c r="D20" s="352" t="s">
        <v>424</v>
      </c>
      <c r="E20" s="352" t="s">
        <v>425</v>
      </c>
      <c r="F20" s="352" t="s">
        <v>365</v>
      </c>
      <c r="G20" s="352" t="s">
        <v>369</v>
      </c>
      <c r="H20" s="353">
        <f>SUM(J19-H19)</f>
        <v>1573575</v>
      </c>
      <c r="I20" s="353">
        <f>SUM(J19-I19)</f>
        <v>1573575</v>
      </c>
      <c r="J20" s="443"/>
      <c r="K20" s="352" t="s">
        <v>30</v>
      </c>
      <c r="L20" s="352" t="s">
        <v>53</v>
      </c>
      <c r="M20" s="378" t="s">
        <v>431</v>
      </c>
    </row>
    <row r="21" spans="2:13" s="350" customFormat="1" ht="35.25" customHeight="1" x14ac:dyDescent="0.25">
      <c r="B21" s="352" t="s">
        <v>371</v>
      </c>
      <c r="C21" s="352" t="s">
        <v>372</v>
      </c>
      <c r="D21" s="352" t="s">
        <v>423</v>
      </c>
      <c r="E21" s="352" t="s">
        <v>425</v>
      </c>
      <c r="F21" s="352" t="s">
        <v>365</v>
      </c>
      <c r="G21" s="352" t="s">
        <v>369</v>
      </c>
      <c r="H21" s="353">
        <v>26385649</v>
      </c>
      <c r="I21" s="353">
        <v>26385649</v>
      </c>
      <c r="J21" s="442">
        <v>47325148</v>
      </c>
      <c r="K21" s="352" t="s">
        <v>30</v>
      </c>
      <c r="L21" s="352" t="s">
        <v>53</v>
      </c>
      <c r="M21" s="378" t="s">
        <v>431</v>
      </c>
    </row>
    <row r="22" spans="2:13" s="350" customFormat="1" ht="33.75" customHeight="1" x14ac:dyDescent="0.25">
      <c r="B22" s="352" t="s">
        <v>371</v>
      </c>
      <c r="C22" s="352" t="s">
        <v>372</v>
      </c>
      <c r="D22" s="352" t="s">
        <v>424</v>
      </c>
      <c r="E22" s="352" t="s">
        <v>425</v>
      </c>
      <c r="F22" s="352" t="s">
        <v>365</v>
      </c>
      <c r="G22" s="352" t="s">
        <v>369</v>
      </c>
      <c r="H22" s="353">
        <f>SUM(J21-H21)</f>
        <v>20939499</v>
      </c>
      <c r="I22" s="353">
        <f>SUM(J21-I21)</f>
        <v>20939499</v>
      </c>
      <c r="J22" s="443"/>
      <c r="K22" s="352" t="s">
        <v>30</v>
      </c>
      <c r="L22" s="352" t="s">
        <v>53</v>
      </c>
      <c r="M22" s="378" t="s">
        <v>431</v>
      </c>
    </row>
    <row r="23" spans="2:13" s="350" customFormat="1" ht="37.5" customHeight="1" x14ac:dyDescent="0.25">
      <c r="B23" s="351" t="s">
        <v>373</v>
      </c>
      <c r="C23" s="352" t="s">
        <v>374</v>
      </c>
      <c r="D23" s="352" t="s">
        <v>423</v>
      </c>
      <c r="E23" s="352" t="s">
        <v>425</v>
      </c>
      <c r="F23" s="352" t="s">
        <v>365</v>
      </c>
      <c r="G23" s="352" t="s">
        <v>369</v>
      </c>
      <c r="H23" s="353">
        <v>3000000</v>
      </c>
      <c r="I23" s="353">
        <v>3000000</v>
      </c>
      <c r="J23" s="442">
        <v>5960570</v>
      </c>
      <c r="K23" s="352" t="s">
        <v>30</v>
      </c>
      <c r="L23" s="352" t="s">
        <v>53</v>
      </c>
      <c r="M23" s="378" t="s">
        <v>431</v>
      </c>
    </row>
    <row r="24" spans="2:13" s="350" customFormat="1" ht="44.25" customHeight="1" x14ac:dyDescent="0.25">
      <c r="B24" s="351" t="s">
        <v>373</v>
      </c>
      <c r="C24" s="352" t="s">
        <v>374</v>
      </c>
      <c r="D24" s="352" t="s">
        <v>424</v>
      </c>
      <c r="E24" s="352" t="s">
        <v>425</v>
      </c>
      <c r="F24" s="352" t="s">
        <v>365</v>
      </c>
      <c r="G24" s="352" t="s">
        <v>369</v>
      </c>
      <c r="H24" s="353">
        <f>SUM(J23-H23)</f>
        <v>2960570</v>
      </c>
      <c r="I24" s="353">
        <f>SUM(J23-I23)</f>
        <v>2960570</v>
      </c>
      <c r="J24" s="443"/>
      <c r="K24" s="352" t="s">
        <v>30</v>
      </c>
      <c r="L24" s="352" t="s">
        <v>53</v>
      </c>
      <c r="M24" s="378" t="s">
        <v>431</v>
      </c>
    </row>
    <row r="25" spans="2:13" s="350" customFormat="1" ht="39" customHeight="1" x14ac:dyDescent="0.25">
      <c r="B25" s="355" t="s">
        <v>375</v>
      </c>
      <c r="C25" s="356" t="s">
        <v>376</v>
      </c>
      <c r="D25" s="352" t="s">
        <v>423</v>
      </c>
      <c r="E25" s="352" t="s">
        <v>425</v>
      </c>
      <c r="F25" s="352" t="s">
        <v>365</v>
      </c>
      <c r="G25" s="352" t="s">
        <v>369</v>
      </c>
      <c r="H25" s="357">
        <v>226316356</v>
      </c>
      <c r="I25" s="357">
        <v>226316356</v>
      </c>
      <c r="J25" s="442">
        <v>401077178</v>
      </c>
      <c r="K25" s="352" t="s">
        <v>30</v>
      </c>
      <c r="L25" s="352" t="s">
        <v>53</v>
      </c>
      <c r="M25" s="378" t="s">
        <v>431</v>
      </c>
    </row>
    <row r="26" spans="2:13" s="350" customFormat="1" ht="42" customHeight="1" x14ac:dyDescent="0.25">
      <c r="B26" s="355" t="s">
        <v>375</v>
      </c>
      <c r="C26" s="356" t="s">
        <v>376</v>
      </c>
      <c r="D26" s="352" t="s">
        <v>424</v>
      </c>
      <c r="E26" s="352" t="s">
        <v>425</v>
      </c>
      <c r="F26" s="352" t="s">
        <v>365</v>
      </c>
      <c r="G26" s="352" t="s">
        <v>369</v>
      </c>
      <c r="H26" s="357">
        <f>SUM(J25-H25)</f>
        <v>174760822</v>
      </c>
      <c r="I26" s="357">
        <f>SUM(J25-I25)</f>
        <v>174760822</v>
      </c>
      <c r="J26" s="443"/>
      <c r="K26" s="352" t="s">
        <v>30</v>
      </c>
      <c r="L26" s="352" t="s">
        <v>53</v>
      </c>
      <c r="M26" s="378" t="s">
        <v>431</v>
      </c>
    </row>
    <row r="27" spans="2:13" s="350" customFormat="1" ht="36.75" customHeight="1" x14ac:dyDescent="0.25">
      <c r="B27" s="351" t="s">
        <v>377</v>
      </c>
      <c r="C27" s="352" t="s">
        <v>378</v>
      </c>
      <c r="D27" s="352" t="s">
        <v>423</v>
      </c>
      <c r="E27" s="352" t="s">
        <v>425</v>
      </c>
      <c r="F27" s="352" t="s">
        <v>365</v>
      </c>
      <c r="G27" s="352" t="s">
        <v>369</v>
      </c>
      <c r="H27" s="353">
        <v>0</v>
      </c>
      <c r="I27" s="353">
        <v>0</v>
      </c>
      <c r="J27" s="444">
        <v>0</v>
      </c>
      <c r="K27" s="352" t="s">
        <v>30</v>
      </c>
      <c r="L27" s="352" t="s">
        <v>53</v>
      </c>
      <c r="M27" s="378" t="s">
        <v>431</v>
      </c>
    </row>
    <row r="28" spans="2:13" s="350" customFormat="1" ht="39" customHeight="1" x14ac:dyDescent="0.25">
      <c r="B28" s="351" t="s">
        <v>377</v>
      </c>
      <c r="C28" s="352" t="s">
        <v>378</v>
      </c>
      <c r="D28" s="352" t="s">
        <v>424</v>
      </c>
      <c r="E28" s="352" t="s">
        <v>425</v>
      </c>
      <c r="F28" s="352" t="s">
        <v>365</v>
      </c>
      <c r="G28" s="352" t="s">
        <v>369</v>
      </c>
      <c r="H28" s="353">
        <v>0</v>
      </c>
      <c r="I28" s="353">
        <v>0</v>
      </c>
      <c r="J28" s="445"/>
      <c r="K28" s="352" t="s">
        <v>30</v>
      </c>
      <c r="L28" s="352" t="s">
        <v>53</v>
      </c>
      <c r="M28" s="378" t="s">
        <v>431</v>
      </c>
    </row>
    <row r="29" spans="2:13" s="350" customFormat="1" ht="44.25" customHeight="1" x14ac:dyDescent="0.25">
      <c r="B29" s="351" t="s">
        <v>379</v>
      </c>
      <c r="C29" s="352" t="s">
        <v>380</v>
      </c>
      <c r="D29" s="352" t="s">
        <v>423</v>
      </c>
      <c r="E29" s="352" t="s">
        <v>425</v>
      </c>
      <c r="F29" s="352" t="s">
        <v>365</v>
      </c>
      <c r="G29" s="352" t="s">
        <v>369</v>
      </c>
      <c r="H29" s="353">
        <v>0</v>
      </c>
      <c r="I29" s="353">
        <v>0</v>
      </c>
      <c r="J29" s="444">
        <v>0</v>
      </c>
      <c r="K29" s="352" t="s">
        <v>30</v>
      </c>
      <c r="L29" s="352" t="s">
        <v>53</v>
      </c>
      <c r="M29" s="378" t="s">
        <v>431</v>
      </c>
    </row>
    <row r="30" spans="2:13" s="350" customFormat="1" ht="37.5" customHeight="1" x14ac:dyDescent="0.25">
      <c r="B30" s="351" t="s">
        <v>379</v>
      </c>
      <c r="C30" s="352" t="s">
        <v>380</v>
      </c>
      <c r="D30" s="352" t="s">
        <v>424</v>
      </c>
      <c r="E30" s="352" t="s">
        <v>425</v>
      </c>
      <c r="F30" s="352" t="s">
        <v>365</v>
      </c>
      <c r="G30" s="352" t="s">
        <v>369</v>
      </c>
      <c r="H30" s="353">
        <v>0</v>
      </c>
      <c r="I30" s="353">
        <v>0</v>
      </c>
      <c r="J30" s="445"/>
      <c r="K30" s="352" t="s">
        <v>30</v>
      </c>
      <c r="L30" s="352" t="s">
        <v>53</v>
      </c>
      <c r="M30" s="378" t="s">
        <v>431</v>
      </c>
    </row>
    <row r="31" spans="2:13" s="350" customFormat="1" ht="45" customHeight="1" x14ac:dyDescent="0.25">
      <c r="B31" s="351">
        <v>23153100</v>
      </c>
      <c r="C31" s="352" t="s">
        <v>381</v>
      </c>
      <c r="D31" s="352" t="s">
        <v>423</v>
      </c>
      <c r="E31" s="352" t="s">
        <v>425</v>
      </c>
      <c r="F31" s="352" t="s">
        <v>365</v>
      </c>
      <c r="G31" s="352" t="s">
        <v>366</v>
      </c>
      <c r="H31" s="353">
        <v>104888070</v>
      </c>
      <c r="I31" s="353">
        <v>104888070</v>
      </c>
      <c r="J31" s="442">
        <v>166307939.36000001</v>
      </c>
      <c r="K31" s="352" t="s">
        <v>30</v>
      </c>
      <c r="L31" s="352" t="s">
        <v>53</v>
      </c>
      <c r="M31" s="378" t="s">
        <v>431</v>
      </c>
    </row>
    <row r="32" spans="2:13" s="350" customFormat="1" ht="39" customHeight="1" x14ac:dyDescent="0.25">
      <c r="B32" s="351">
        <v>23153100</v>
      </c>
      <c r="C32" s="352" t="s">
        <v>381</v>
      </c>
      <c r="D32" s="352" t="s">
        <v>424</v>
      </c>
      <c r="E32" s="352" t="s">
        <v>425</v>
      </c>
      <c r="F32" s="352" t="s">
        <v>365</v>
      </c>
      <c r="G32" s="352" t="s">
        <v>366</v>
      </c>
      <c r="H32" s="353">
        <f>SUM(J31-H31)</f>
        <v>61419869.360000014</v>
      </c>
      <c r="I32" s="353">
        <f>SUM(J31-I31)</f>
        <v>61419869.360000014</v>
      </c>
      <c r="J32" s="443"/>
      <c r="K32" s="352" t="s">
        <v>30</v>
      </c>
      <c r="L32" s="352" t="s">
        <v>53</v>
      </c>
      <c r="M32" s="378" t="s">
        <v>431</v>
      </c>
    </row>
    <row r="33" spans="2:15" s="350" customFormat="1" ht="36.75" customHeight="1" x14ac:dyDescent="0.25">
      <c r="B33" s="355" t="s">
        <v>382</v>
      </c>
      <c r="C33" s="356" t="s">
        <v>383</v>
      </c>
      <c r="D33" s="352" t="s">
        <v>423</v>
      </c>
      <c r="E33" s="352" t="s">
        <v>425</v>
      </c>
      <c r="F33" s="352" t="s">
        <v>365</v>
      </c>
      <c r="G33" s="352" t="s">
        <v>369</v>
      </c>
      <c r="H33" s="357">
        <v>303030034</v>
      </c>
      <c r="I33" s="357">
        <v>303030034</v>
      </c>
      <c r="J33" s="446">
        <v>1576450451</v>
      </c>
      <c r="K33" s="352" t="s">
        <v>30</v>
      </c>
      <c r="L33" s="352" t="s">
        <v>53</v>
      </c>
      <c r="M33" s="378" t="s">
        <v>431</v>
      </c>
    </row>
    <row r="34" spans="2:15" s="350" customFormat="1" ht="40.5" customHeight="1" x14ac:dyDescent="0.25">
      <c r="B34" s="355" t="s">
        <v>382</v>
      </c>
      <c r="C34" s="356" t="s">
        <v>383</v>
      </c>
      <c r="D34" s="352" t="s">
        <v>424</v>
      </c>
      <c r="E34" s="352" t="s">
        <v>425</v>
      </c>
      <c r="F34" s="352" t="s">
        <v>365</v>
      </c>
      <c r="G34" s="352" t="s">
        <v>369</v>
      </c>
      <c r="H34" s="376">
        <f>SUM(J33-H33)</f>
        <v>1273420417</v>
      </c>
      <c r="I34" s="376">
        <f>SUM(J33-I33)</f>
        <v>1273420417</v>
      </c>
      <c r="J34" s="447"/>
      <c r="K34" s="352" t="s">
        <v>30</v>
      </c>
      <c r="L34" s="352" t="s">
        <v>53</v>
      </c>
      <c r="M34" s="378" t="s">
        <v>431</v>
      </c>
    </row>
    <row r="35" spans="2:15" s="350" customFormat="1" ht="37.5" customHeight="1" x14ac:dyDescent="0.25">
      <c r="B35" s="351">
        <v>42295100</v>
      </c>
      <c r="C35" s="352" t="s">
        <v>384</v>
      </c>
      <c r="D35" s="352" t="s">
        <v>423</v>
      </c>
      <c r="E35" s="352" t="s">
        <v>425</v>
      </c>
      <c r="F35" s="352" t="s">
        <v>365</v>
      </c>
      <c r="G35" s="352" t="s">
        <v>366</v>
      </c>
      <c r="H35" s="353">
        <v>0</v>
      </c>
      <c r="I35" s="353">
        <v>0</v>
      </c>
      <c r="J35" s="442">
        <v>152704369</v>
      </c>
      <c r="K35" s="352" t="s">
        <v>30</v>
      </c>
      <c r="L35" s="352" t="s">
        <v>53</v>
      </c>
      <c r="M35" s="378" t="s">
        <v>431</v>
      </c>
    </row>
    <row r="36" spans="2:15" s="350" customFormat="1" ht="46.5" customHeight="1" x14ac:dyDescent="0.25">
      <c r="B36" s="351">
        <v>42295100</v>
      </c>
      <c r="C36" s="352" t="s">
        <v>384</v>
      </c>
      <c r="D36" s="352" t="s">
        <v>424</v>
      </c>
      <c r="E36" s="352" t="s">
        <v>425</v>
      </c>
      <c r="F36" s="352" t="s">
        <v>365</v>
      </c>
      <c r="G36" s="352" t="s">
        <v>366</v>
      </c>
      <c r="H36" s="353">
        <f>SUM(J35)</f>
        <v>152704369</v>
      </c>
      <c r="I36" s="353">
        <f>SUM(J35)</f>
        <v>152704369</v>
      </c>
      <c r="J36" s="443"/>
      <c r="K36" s="352" t="s">
        <v>30</v>
      </c>
      <c r="L36" s="352" t="s">
        <v>53</v>
      </c>
      <c r="M36" s="378" t="s">
        <v>431</v>
      </c>
    </row>
    <row r="37" spans="2:15" s="350" customFormat="1" ht="43.5" customHeight="1" x14ac:dyDescent="0.25">
      <c r="B37" s="351" t="s">
        <v>373</v>
      </c>
      <c r="C37" s="352" t="s">
        <v>385</v>
      </c>
      <c r="D37" s="352" t="s">
        <v>423</v>
      </c>
      <c r="E37" s="352" t="s">
        <v>425</v>
      </c>
      <c r="F37" s="352" t="s">
        <v>365</v>
      </c>
      <c r="G37" s="352" t="s">
        <v>369</v>
      </c>
      <c r="H37" s="353">
        <v>0</v>
      </c>
      <c r="I37" s="353">
        <v>0</v>
      </c>
      <c r="J37" s="442">
        <v>13907996</v>
      </c>
      <c r="K37" s="352" t="s">
        <v>30</v>
      </c>
      <c r="L37" s="352" t="s">
        <v>53</v>
      </c>
      <c r="M37" s="378" t="s">
        <v>431</v>
      </c>
    </row>
    <row r="38" spans="2:15" s="350" customFormat="1" ht="41.25" customHeight="1" x14ac:dyDescent="0.25">
      <c r="B38" s="351" t="s">
        <v>373</v>
      </c>
      <c r="C38" s="352" t="s">
        <v>385</v>
      </c>
      <c r="D38" s="352" t="s">
        <v>426</v>
      </c>
      <c r="E38" s="352" t="s">
        <v>425</v>
      </c>
      <c r="F38" s="352" t="s">
        <v>365</v>
      </c>
      <c r="G38" s="352" t="s">
        <v>369</v>
      </c>
      <c r="H38" s="353">
        <f>SUM(J37)</f>
        <v>13907996</v>
      </c>
      <c r="I38" s="353">
        <f>SUM(J37)</f>
        <v>13907996</v>
      </c>
      <c r="J38" s="443"/>
      <c r="K38" s="352" t="s">
        <v>30</v>
      </c>
      <c r="L38" s="352" t="s">
        <v>53</v>
      </c>
      <c r="M38" s="378" t="s">
        <v>431</v>
      </c>
      <c r="N38" s="390" t="s">
        <v>432</v>
      </c>
      <c r="O38" s="390"/>
    </row>
    <row r="39" spans="2:15" s="350" customFormat="1" ht="39.75" customHeight="1" x14ac:dyDescent="0.25">
      <c r="B39" s="351">
        <v>12161500</v>
      </c>
      <c r="C39" s="352" t="s">
        <v>386</v>
      </c>
      <c r="D39" s="352" t="s">
        <v>427</v>
      </c>
      <c r="E39" s="352" t="s">
        <v>425</v>
      </c>
      <c r="F39" s="352" t="s">
        <v>365</v>
      </c>
      <c r="G39" s="352" t="s">
        <v>387</v>
      </c>
      <c r="H39" s="353">
        <v>2711641105</v>
      </c>
      <c r="I39" s="353">
        <v>2711641105</v>
      </c>
      <c r="J39" s="442">
        <v>3478563612</v>
      </c>
      <c r="K39" s="352" t="s">
        <v>30</v>
      </c>
      <c r="L39" s="352" t="s">
        <v>53</v>
      </c>
      <c r="M39" s="378" t="s">
        <v>431</v>
      </c>
    </row>
    <row r="40" spans="2:15" s="350" customFormat="1" ht="46.5" customHeight="1" x14ac:dyDescent="0.25">
      <c r="B40" s="351">
        <v>12161500</v>
      </c>
      <c r="C40" s="352" t="s">
        <v>386</v>
      </c>
      <c r="D40" s="352" t="s">
        <v>426</v>
      </c>
      <c r="E40" s="352" t="s">
        <v>425</v>
      </c>
      <c r="F40" s="352" t="s">
        <v>365</v>
      </c>
      <c r="G40" s="352" t="s">
        <v>387</v>
      </c>
      <c r="H40" s="353">
        <f>SUM(J39-H39)</f>
        <v>766922507</v>
      </c>
      <c r="I40" s="353">
        <f>SUM(J39-I39)</f>
        <v>766922507</v>
      </c>
      <c r="J40" s="443"/>
      <c r="K40" s="352" t="s">
        <v>30</v>
      </c>
      <c r="L40" s="352" t="s">
        <v>53</v>
      </c>
      <c r="M40" s="378" t="s">
        <v>431</v>
      </c>
    </row>
    <row r="41" spans="2:15" s="350" customFormat="1" ht="36" customHeight="1" x14ac:dyDescent="0.25">
      <c r="B41" s="352" t="s">
        <v>388</v>
      </c>
      <c r="C41" s="352" t="s">
        <v>389</v>
      </c>
      <c r="D41" s="352" t="s">
        <v>428</v>
      </c>
      <c r="E41" s="352" t="s">
        <v>425</v>
      </c>
      <c r="F41" s="352" t="s">
        <v>365</v>
      </c>
      <c r="G41" s="352" t="s">
        <v>369</v>
      </c>
      <c r="H41" s="353">
        <v>213344271</v>
      </c>
      <c r="I41" s="353">
        <v>213344271</v>
      </c>
      <c r="J41" s="442">
        <v>425362578.72000003</v>
      </c>
      <c r="K41" s="352" t="s">
        <v>30</v>
      </c>
      <c r="L41" s="352" t="s">
        <v>53</v>
      </c>
      <c r="M41" s="378" t="s">
        <v>431</v>
      </c>
    </row>
    <row r="42" spans="2:15" s="350" customFormat="1" ht="38.25" customHeight="1" x14ac:dyDescent="0.25">
      <c r="B42" s="352" t="s">
        <v>388</v>
      </c>
      <c r="C42" s="352" t="s">
        <v>389</v>
      </c>
      <c r="D42" s="352" t="s">
        <v>426</v>
      </c>
      <c r="E42" s="352" t="s">
        <v>425</v>
      </c>
      <c r="F42" s="352" t="s">
        <v>365</v>
      </c>
      <c r="G42" s="352" t="s">
        <v>369</v>
      </c>
      <c r="H42" s="353">
        <f>SUM(J41-H41)</f>
        <v>212018307.72000003</v>
      </c>
      <c r="I42" s="353">
        <f>SUM(J41-I41)</f>
        <v>212018307.72000003</v>
      </c>
      <c r="J42" s="443"/>
      <c r="K42" s="352" t="s">
        <v>30</v>
      </c>
      <c r="L42" s="352" t="s">
        <v>53</v>
      </c>
      <c r="M42" s="378" t="s">
        <v>431</v>
      </c>
    </row>
    <row r="43" spans="2:15" s="350" customFormat="1" ht="40.5" customHeight="1" x14ac:dyDescent="0.25">
      <c r="B43" s="352" t="s">
        <v>390</v>
      </c>
      <c r="C43" s="352" t="s">
        <v>391</v>
      </c>
      <c r="D43" s="352" t="s">
        <v>428</v>
      </c>
      <c r="E43" s="352" t="s">
        <v>425</v>
      </c>
      <c r="F43" s="352" t="s">
        <v>365</v>
      </c>
      <c r="G43" s="352" t="s">
        <v>366</v>
      </c>
      <c r="H43" s="353">
        <v>0</v>
      </c>
      <c r="I43" s="353">
        <v>0</v>
      </c>
      <c r="J43" s="444">
        <v>0</v>
      </c>
      <c r="K43" s="352" t="s">
        <v>30</v>
      </c>
      <c r="L43" s="352" t="s">
        <v>53</v>
      </c>
      <c r="M43" s="378" t="s">
        <v>431</v>
      </c>
    </row>
    <row r="44" spans="2:15" s="350" customFormat="1" ht="46.5" customHeight="1" x14ac:dyDescent="0.25">
      <c r="B44" s="352" t="s">
        <v>390</v>
      </c>
      <c r="C44" s="352" t="s">
        <v>391</v>
      </c>
      <c r="D44" s="352" t="s">
        <v>426</v>
      </c>
      <c r="E44" s="352" t="s">
        <v>425</v>
      </c>
      <c r="F44" s="352" t="s">
        <v>365</v>
      </c>
      <c r="G44" s="352" t="s">
        <v>366</v>
      </c>
      <c r="H44" s="353">
        <v>0</v>
      </c>
      <c r="I44" s="353">
        <v>0</v>
      </c>
      <c r="J44" s="445"/>
      <c r="K44" s="352" t="s">
        <v>30</v>
      </c>
      <c r="L44" s="352" t="s">
        <v>53</v>
      </c>
      <c r="M44" s="378" t="s">
        <v>431</v>
      </c>
    </row>
    <row r="45" spans="2:15" s="350" customFormat="1" ht="44.25" customHeight="1" x14ac:dyDescent="0.25">
      <c r="B45" s="351">
        <v>53141600</v>
      </c>
      <c r="C45" s="352" t="s">
        <v>392</v>
      </c>
      <c r="D45" s="352" t="s">
        <v>423</v>
      </c>
      <c r="E45" s="352" t="s">
        <v>425</v>
      </c>
      <c r="F45" s="352" t="s">
        <v>365</v>
      </c>
      <c r="G45" s="352" t="s">
        <v>369</v>
      </c>
      <c r="H45" s="353">
        <v>208868000</v>
      </c>
      <c r="I45" s="353">
        <v>208868000</v>
      </c>
      <c r="J45" s="442">
        <v>239836670</v>
      </c>
      <c r="K45" s="352" t="s">
        <v>30</v>
      </c>
      <c r="L45" s="352" t="s">
        <v>53</v>
      </c>
      <c r="M45" s="378" t="s">
        <v>431</v>
      </c>
    </row>
    <row r="46" spans="2:15" s="350" customFormat="1" ht="37.5" customHeight="1" x14ac:dyDescent="0.25">
      <c r="B46" s="351">
        <v>53141600</v>
      </c>
      <c r="C46" s="352" t="s">
        <v>392</v>
      </c>
      <c r="D46" s="352" t="s">
        <v>426</v>
      </c>
      <c r="E46" s="352" t="s">
        <v>425</v>
      </c>
      <c r="F46" s="352" t="s">
        <v>365</v>
      </c>
      <c r="G46" s="352" t="s">
        <v>369</v>
      </c>
      <c r="H46" s="353">
        <f>SUM(J45-H45)</f>
        <v>30968670</v>
      </c>
      <c r="I46" s="353">
        <f>SUM(J45-I45)</f>
        <v>30968670</v>
      </c>
      <c r="J46" s="443"/>
      <c r="K46" s="352" t="s">
        <v>30</v>
      </c>
      <c r="L46" s="352" t="s">
        <v>53</v>
      </c>
      <c r="M46" s="378" t="s">
        <v>431</v>
      </c>
    </row>
    <row r="47" spans="2:15" s="350" customFormat="1" ht="40.5" customHeight="1" x14ac:dyDescent="0.25">
      <c r="B47" s="351">
        <v>78181701</v>
      </c>
      <c r="C47" s="352" t="s">
        <v>393</v>
      </c>
      <c r="D47" s="352" t="s">
        <v>428</v>
      </c>
      <c r="E47" s="352" t="s">
        <v>425</v>
      </c>
      <c r="F47" s="352" t="s">
        <v>365</v>
      </c>
      <c r="G47" s="352" t="s">
        <v>369</v>
      </c>
      <c r="H47" s="353">
        <v>373849288</v>
      </c>
      <c r="I47" s="353">
        <v>373849288</v>
      </c>
      <c r="J47" s="444">
        <v>373849288</v>
      </c>
      <c r="K47" s="352" t="s">
        <v>30</v>
      </c>
      <c r="L47" s="352" t="s">
        <v>53</v>
      </c>
      <c r="M47" s="378" t="s">
        <v>431</v>
      </c>
    </row>
    <row r="48" spans="2:15" s="350" customFormat="1" ht="42" customHeight="1" x14ac:dyDescent="0.25">
      <c r="B48" s="351">
        <v>78181701</v>
      </c>
      <c r="C48" s="352" t="s">
        <v>393</v>
      </c>
      <c r="D48" s="352" t="s">
        <v>426</v>
      </c>
      <c r="E48" s="352" t="s">
        <v>425</v>
      </c>
      <c r="F48" s="352" t="s">
        <v>365</v>
      </c>
      <c r="G48" s="352" t="s">
        <v>369</v>
      </c>
      <c r="H48" s="353">
        <f>SUM(J47-H47)</f>
        <v>0</v>
      </c>
      <c r="I48" s="353">
        <f>SUM(J47-I47)</f>
        <v>0</v>
      </c>
      <c r="J48" s="445"/>
      <c r="K48" s="352" t="s">
        <v>30</v>
      </c>
      <c r="L48" s="352" t="s">
        <v>53</v>
      </c>
      <c r="M48" s="378" t="s">
        <v>431</v>
      </c>
    </row>
    <row r="49" spans="2:13" s="350" customFormat="1" ht="44.25" customHeight="1" x14ac:dyDescent="0.25">
      <c r="B49" s="351">
        <v>47131700</v>
      </c>
      <c r="C49" s="352" t="s">
        <v>394</v>
      </c>
      <c r="D49" s="352" t="s">
        <v>423</v>
      </c>
      <c r="E49" s="352" t="s">
        <v>425</v>
      </c>
      <c r="F49" s="352" t="s">
        <v>365</v>
      </c>
      <c r="G49" s="352" t="s">
        <v>369</v>
      </c>
      <c r="H49" s="353">
        <v>51994685</v>
      </c>
      <c r="I49" s="353">
        <v>51994685</v>
      </c>
      <c r="J49" s="442">
        <v>82885595</v>
      </c>
      <c r="K49" s="352" t="s">
        <v>30</v>
      </c>
      <c r="L49" s="352" t="s">
        <v>53</v>
      </c>
      <c r="M49" s="378" t="s">
        <v>431</v>
      </c>
    </row>
    <row r="50" spans="2:13" s="350" customFormat="1" ht="40.5" customHeight="1" x14ac:dyDescent="0.25">
      <c r="B50" s="351">
        <v>47131700</v>
      </c>
      <c r="C50" s="352" t="s">
        <v>394</v>
      </c>
      <c r="D50" s="352" t="s">
        <v>426</v>
      </c>
      <c r="E50" s="352" t="s">
        <v>425</v>
      </c>
      <c r="F50" s="352" t="s">
        <v>365</v>
      </c>
      <c r="G50" s="352" t="s">
        <v>369</v>
      </c>
      <c r="H50" s="353">
        <f>SUM(J49-H49)</f>
        <v>30890910</v>
      </c>
      <c r="I50" s="353">
        <f>SUM(J49-I49)</f>
        <v>30890910</v>
      </c>
      <c r="J50" s="443"/>
      <c r="K50" s="352" t="s">
        <v>30</v>
      </c>
      <c r="L50" s="352" t="s">
        <v>53</v>
      </c>
      <c r="M50" s="378" t="s">
        <v>431</v>
      </c>
    </row>
    <row r="51" spans="2:13" s="358" customFormat="1" ht="34.5" customHeight="1" x14ac:dyDescent="0.25">
      <c r="B51" s="351">
        <v>76111501</v>
      </c>
      <c r="C51" s="352" t="s">
        <v>395</v>
      </c>
      <c r="D51" s="352" t="s">
        <v>427</v>
      </c>
      <c r="E51" s="352" t="s">
        <v>425</v>
      </c>
      <c r="F51" s="352" t="s">
        <v>365</v>
      </c>
      <c r="G51" s="352" t="s">
        <v>369</v>
      </c>
      <c r="H51" s="357">
        <v>1120917820</v>
      </c>
      <c r="I51" s="357">
        <v>1120917820</v>
      </c>
      <c r="J51" s="448">
        <v>1134991553</v>
      </c>
      <c r="K51" s="352" t="s">
        <v>30</v>
      </c>
      <c r="L51" s="352" t="s">
        <v>53</v>
      </c>
      <c r="M51" s="378" t="s">
        <v>431</v>
      </c>
    </row>
    <row r="52" spans="2:13" s="358" customFormat="1" ht="36.75" customHeight="1" x14ac:dyDescent="0.25">
      <c r="B52" s="351">
        <v>76111501</v>
      </c>
      <c r="C52" s="352" t="s">
        <v>395</v>
      </c>
      <c r="D52" s="352" t="s">
        <v>426</v>
      </c>
      <c r="E52" s="352" t="s">
        <v>425</v>
      </c>
      <c r="F52" s="352" t="s">
        <v>365</v>
      </c>
      <c r="G52" s="352" t="s">
        <v>369</v>
      </c>
      <c r="H52" s="357">
        <f>SUM(J51-H51)</f>
        <v>14073733</v>
      </c>
      <c r="I52" s="357">
        <f>SUM(J51-I51)</f>
        <v>14073733</v>
      </c>
      <c r="J52" s="449"/>
      <c r="K52" s="352" t="s">
        <v>30</v>
      </c>
      <c r="L52" s="352" t="s">
        <v>53</v>
      </c>
      <c r="M52" s="378" t="s">
        <v>431</v>
      </c>
    </row>
    <row r="53" spans="2:13" s="350" customFormat="1" ht="36" customHeight="1" x14ac:dyDescent="0.25">
      <c r="B53" s="351">
        <v>93141808</v>
      </c>
      <c r="C53" s="352" t="s">
        <v>396</v>
      </c>
      <c r="D53" s="352" t="s">
        <v>427</v>
      </c>
      <c r="E53" s="352" t="s">
        <v>425</v>
      </c>
      <c r="F53" s="352" t="s">
        <v>365</v>
      </c>
      <c r="G53" s="352" t="s">
        <v>369</v>
      </c>
      <c r="H53" s="353">
        <v>37552000</v>
      </c>
      <c r="I53" s="353">
        <v>37552000</v>
      </c>
      <c r="J53" s="442">
        <v>163785351</v>
      </c>
      <c r="K53" s="352" t="s">
        <v>30</v>
      </c>
      <c r="L53" s="352" t="s">
        <v>53</v>
      </c>
      <c r="M53" s="378" t="s">
        <v>431</v>
      </c>
    </row>
    <row r="54" spans="2:13" s="350" customFormat="1" ht="42" customHeight="1" x14ac:dyDescent="0.25">
      <c r="B54" s="351">
        <v>93141808</v>
      </c>
      <c r="C54" s="352" t="s">
        <v>396</v>
      </c>
      <c r="D54" s="352" t="s">
        <v>426</v>
      </c>
      <c r="E54" s="352" t="s">
        <v>425</v>
      </c>
      <c r="F54" s="352" t="s">
        <v>365</v>
      </c>
      <c r="G54" s="352" t="s">
        <v>369</v>
      </c>
      <c r="H54" s="353">
        <f>SUM(J53-H53)</f>
        <v>126233351</v>
      </c>
      <c r="I54" s="353">
        <f>SUM(J53-I53)</f>
        <v>126233351</v>
      </c>
      <c r="J54" s="443"/>
      <c r="K54" s="352" t="s">
        <v>30</v>
      </c>
      <c r="L54" s="352" t="s">
        <v>53</v>
      </c>
      <c r="M54" s="378" t="s">
        <v>431</v>
      </c>
    </row>
    <row r="55" spans="2:13" s="350" customFormat="1" ht="35.25" customHeight="1" x14ac:dyDescent="0.25">
      <c r="B55" s="351">
        <v>93141808</v>
      </c>
      <c r="C55" s="352" t="s">
        <v>397</v>
      </c>
      <c r="D55" s="352" t="s">
        <v>427</v>
      </c>
      <c r="E55" s="352" t="s">
        <v>425</v>
      </c>
      <c r="F55" s="352" t="s">
        <v>365</v>
      </c>
      <c r="G55" s="352" t="s">
        <v>369</v>
      </c>
      <c r="H55" s="353">
        <v>4600000</v>
      </c>
      <c r="I55" s="353">
        <v>4600000</v>
      </c>
      <c r="J55" s="442">
        <v>4600000</v>
      </c>
      <c r="K55" s="352" t="s">
        <v>30</v>
      </c>
      <c r="L55" s="352" t="s">
        <v>53</v>
      </c>
      <c r="M55" s="378" t="s">
        <v>431</v>
      </c>
    </row>
    <row r="56" spans="2:13" s="350" customFormat="1" ht="40.5" customHeight="1" x14ac:dyDescent="0.25">
      <c r="B56" s="351">
        <v>93141808</v>
      </c>
      <c r="C56" s="352" t="s">
        <v>397</v>
      </c>
      <c r="D56" s="352" t="s">
        <v>426</v>
      </c>
      <c r="E56" s="352" t="s">
        <v>425</v>
      </c>
      <c r="F56" s="352" t="s">
        <v>365</v>
      </c>
      <c r="G56" s="352" t="s">
        <v>369</v>
      </c>
      <c r="H56" s="353">
        <f>SUM(J55-H55)</f>
        <v>0</v>
      </c>
      <c r="I56" s="353">
        <f>SUM(J55-I55)</f>
        <v>0</v>
      </c>
      <c r="J56" s="443"/>
      <c r="K56" s="352" t="s">
        <v>30</v>
      </c>
      <c r="L56" s="352" t="s">
        <v>53</v>
      </c>
      <c r="M56" s="378" t="s">
        <v>431</v>
      </c>
    </row>
    <row r="57" spans="2:13" s="350" customFormat="1" ht="39.75" customHeight="1" x14ac:dyDescent="0.25">
      <c r="B57" s="450" t="s">
        <v>398</v>
      </c>
      <c r="C57" s="451" t="s">
        <v>399</v>
      </c>
      <c r="D57" s="450" t="s">
        <v>427</v>
      </c>
      <c r="E57" s="450" t="s">
        <v>425</v>
      </c>
      <c r="F57" s="450" t="s">
        <v>365</v>
      </c>
      <c r="G57" s="450" t="s">
        <v>401</v>
      </c>
      <c r="H57" s="452">
        <v>8080075116</v>
      </c>
      <c r="I57" s="452">
        <v>8080075116</v>
      </c>
      <c r="J57" s="448">
        <v>12781918044</v>
      </c>
      <c r="K57" s="352" t="s">
        <v>30</v>
      </c>
      <c r="L57" s="352" t="s">
        <v>53</v>
      </c>
      <c r="M57" s="378" t="s">
        <v>431</v>
      </c>
    </row>
    <row r="58" spans="2:13" s="350" customFormat="1" ht="39.75" customHeight="1" x14ac:dyDescent="0.25">
      <c r="B58" s="453"/>
      <c r="C58" s="454"/>
      <c r="D58" s="453"/>
      <c r="E58" s="453"/>
      <c r="F58" s="453"/>
      <c r="G58" s="453"/>
      <c r="H58" s="455"/>
      <c r="I58" s="455"/>
      <c r="J58" s="456"/>
      <c r="K58" s="352"/>
      <c r="L58" s="352"/>
      <c r="M58" s="378"/>
    </row>
    <row r="59" spans="2:13" s="350" customFormat="1" ht="34.5" customHeight="1" x14ac:dyDescent="0.25">
      <c r="B59" s="450" t="s">
        <v>398</v>
      </c>
      <c r="C59" s="451" t="s">
        <v>399</v>
      </c>
      <c r="D59" s="450" t="s">
        <v>426</v>
      </c>
      <c r="E59" s="450" t="s">
        <v>425</v>
      </c>
      <c r="F59" s="450" t="s">
        <v>365</v>
      </c>
      <c r="G59" s="450" t="s">
        <v>401</v>
      </c>
      <c r="H59" s="452">
        <f>SUM(J57-H57)</f>
        <v>4701842928</v>
      </c>
      <c r="I59" s="452">
        <f>SUM(J57-I57)</f>
        <v>4701842928</v>
      </c>
      <c r="J59" s="456"/>
      <c r="K59" s="352" t="s">
        <v>30</v>
      </c>
      <c r="L59" s="352" t="s">
        <v>53</v>
      </c>
      <c r="M59" s="378" t="s">
        <v>431</v>
      </c>
    </row>
    <row r="60" spans="2:13" s="350" customFormat="1" ht="34.5" customHeight="1" x14ac:dyDescent="0.25">
      <c r="B60" s="453"/>
      <c r="C60" s="454"/>
      <c r="D60" s="453"/>
      <c r="E60" s="453"/>
      <c r="F60" s="453"/>
      <c r="G60" s="453"/>
      <c r="H60" s="455"/>
      <c r="I60" s="455"/>
      <c r="J60" s="449"/>
      <c r="K60" s="352"/>
      <c r="L60" s="352"/>
      <c r="M60" s="378"/>
    </row>
    <row r="61" spans="2:13" s="350" customFormat="1" ht="51" customHeight="1" x14ac:dyDescent="0.25">
      <c r="B61" s="352" t="s">
        <v>398</v>
      </c>
      <c r="C61" s="359" t="s">
        <v>402</v>
      </c>
      <c r="D61" s="352" t="s">
        <v>427</v>
      </c>
      <c r="E61" s="352" t="s">
        <v>425</v>
      </c>
      <c r="F61" s="352" t="s">
        <v>365</v>
      </c>
      <c r="G61" s="352" t="s">
        <v>401</v>
      </c>
      <c r="H61" s="357">
        <v>597533393</v>
      </c>
      <c r="I61" s="357">
        <v>597533393</v>
      </c>
      <c r="J61" s="446">
        <v>1362829560</v>
      </c>
      <c r="K61" s="352" t="s">
        <v>30</v>
      </c>
      <c r="L61" s="352" t="s">
        <v>53</v>
      </c>
      <c r="M61" s="378" t="s">
        <v>431</v>
      </c>
    </row>
    <row r="62" spans="2:13" s="350" customFormat="1" ht="24" customHeight="1" x14ac:dyDescent="0.25">
      <c r="B62" s="352" t="s">
        <v>398</v>
      </c>
      <c r="C62" s="359" t="s">
        <v>402</v>
      </c>
      <c r="D62" s="352" t="s">
        <v>426</v>
      </c>
      <c r="E62" s="352" t="s">
        <v>425</v>
      </c>
      <c r="F62" s="352" t="s">
        <v>365</v>
      </c>
      <c r="G62" s="352" t="s">
        <v>401</v>
      </c>
      <c r="H62" s="357">
        <f>SUM(J61-H61)</f>
        <v>765296167</v>
      </c>
      <c r="I62" s="357">
        <f>SUM(J61-I61)</f>
        <v>765296167</v>
      </c>
      <c r="J62" s="449"/>
      <c r="K62" s="352" t="s">
        <v>30</v>
      </c>
      <c r="L62" s="352" t="s">
        <v>53</v>
      </c>
      <c r="M62" s="378" t="s">
        <v>431</v>
      </c>
    </row>
    <row r="63" spans="2:13" s="350" customFormat="1" ht="42.75" customHeight="1" x14ac:dyDescent="0.25">
      <c r="B63" s="352">
        <v>90101603</v>
      </c>
      <c r="C63" s="359" t="s">
        <v>403</v>
      </c>
      <c r="D63" s="352" t="s">
        <v>427</v>
      </c>
      <c r="E63" s="352" t="s">
        <v>425</v>
      </c>
      <c r="F63" s="352" t="s">
        <v>365</v>
      </c>
      <c r="G63" s="352" t="s">
        <v>401</v>
      </c>
      <c r="H63" s="357">
        <v>1507340604</v>
      </c>
      <c r="I63" s="357">
        <v>1507340604</v>
      </c>
      <c r="J63" s="442">
        <v>1507340604</v>
      </c>
      <c r="K63" s="352" t="s">
        <v>30</v>
      </c>
      <c r="L63" s="352" t="s">
        <v>53</v>
      </c>
      <c r="M63" s="378" t="s">
        <v>431</v>
      </c>
    </row>
    <row r="64" spans="2:13" s="350" customFormat="1" ht="42" customHeight="1" x14ac:dyDescent="0.25">
      <c r="B64" s="352">
        <v>90101603</v>
      </c>
      <c r="C64" s="359" t="s">
        <v>403</v>
      </c>
      <c r="D64" s="352" t="s">
        <v>426</v>
      </c>
      <c r="E64" s="352" t="s">
        <v>425</v>
      </c>
      <c r="F64" s="352" t="s">
        <v>365</v>
      </c>
      <c r="G64" s="352" t="s">
        <v>401</v>
      </c>
      <c r="H64" s="357">
        <v>0</v>
      </c>
      <c r="I64" s="357">
        <v>0</v>
      </c>
      <c r="J64" s="443"/>
      <c r="K64" s="352" t="s">
        <v>30</v>
      </c>
      <c r="L64" s="352" t="s">
        <v>53</v>
      </c>
      <c r="M64" s="378" t="s">
        <v>431</v>
      </c>
    </row>
    <row r="65" spans="2:13" s="350" customFormat="1" ht="34.5" customHeight="1" x14ac:dyDescent="0.25">
      <c r="B65" s="352" t="s">
        <v>404</v>
      </c>
      <c r="C65" s="359" t="s">
        <v>405</v>
      </c>
      <c r="D65" s="352" t="s">
        <v>427</v>
      </c>
      <c r="E65" s="352" t="s">
        <v>425</v>
      </c>
      <c r="F65" s="352" t="s">
        <v>365</v>
      </c>
      <c r="G65" s="352" t="s">
        <v>369</v>
      </c>
      <c r="H65" s="357">
        <v>109529807</v>
      </c>
      <c r="I65" s="357">
        <v>109529807</v>
      </c>
      <c r="J65" s="442">
        <v>986908482</v>
      </c>
      <c r="K65" s="352" t="s">
        <v>30</v>
      </c>
      <c r="L65" s="352" t="s">
        <v>53</v>
      </c>
      <c r="M65" s="378" t="s">
        <v>431</v>
      </c>
    </row>
    <row r="66" spans="2:13" s="350" customFormat="1" ht="41.25" customHeight="1" x14ac:dyDescent="0.25">
      <c r="B66" s="352" t="s">
        <v>404</v>
      </c>
      <c r="C66" s="359" t="s">
        <v>405</v>
      </c>
      <c r="D66" s="352" t="s">
        <v>426</v>
      </c>
      <c r="E66" s="352" t="s">
        <v>425</v>
      </c>
      <c r="F66" s="352" t="s">
        <v>365</v>
      </c>
      <c r="G66" s="352" t="s">
        <v>369</v>
      </c>
      <c r="H66" s="357">
        <f>SUM(J65-H65)</f>
        <v>877378675</v>
      </c>
      <c r="I66" s="357">
        <f>SUM(J65-I65)</f>
        <v>877378675</v>
      </c>
      <c r="J66" s="443"/>
      <c r="K66" s="352" t="s">
        <v>30</v>
      </c>
      <c r="L66" s="352" t="s">
        <v>53</v>
      </c>
      <c r="M66" s="378" t="s">
        <v>431</v>
      </c>
    </row>
    <row r="67" spans="2:13" s="350" customFormat="1" ht="41.25" customHeight="1" x14ac:dyDescent="0.25">
      <c r="B67" s="352">
        <v>92101501</v>
      </c>
      <c r="C67" s="359" t="s">
        <v>406</v>
      </c>
      <c r="D67" s="352" t="s">
        <v>427</v>
      </c>
      <c r="E67" s="352" t="s">
        <v>425</v>
      </c>
      <c r="F67" s="352" t="s">
        <v>365</v>
      </c>
      <c r="G67" s="352" t="s">
        <v>369</v>
      </c>
      <c r="H67" s="353">
        <v>714801309</v>
      </c>
      <c r="I67" s="353">
        <v>714801309</v>
      </c>
      <c r="J67" s="442">
        <v>893501634</v>
      </c>
      <c r="K67" s="352" t="s">
        <v>30</v>
      </c>
      <c r="L67" s="352" t="s">
        <v>53</v>
      </c>
      <c r="M67" s="378" t="s">
        <v>431</v>
      </c>
    </row>
    <row r="68" spans="2:13" s="350" customFormat="1" ht="38.25" customHeight="1" x14ac:dyDescent="0.25">
      <c r="B68" s="352">
        <v>92101501</v>
      </c>
      <c r="C68" s="359" t="s">
        <v>406</v>
      </c>
      <c r="D68" s="352" t="s">
        <v>426</v>
      </c>
      <c r="E68" s="352" t="s">
        <v>425</v>
      </c>
      <c r="F68" s="352" t="s">
        <v>365</v>
      </c>
      <c r="G68" s="352" t="s">
        <v>369</v>
      </c>
      <c r="H68" s="353">
        <f>SUM(J67-H67)</f>
        <v>178700325</v>
      </c>
      <c r="I68" s="353">
        <f>SUM(J67-I67)</f>
        <v>178700325</v>
      </c>
      <c r="J68" s="443"/>
      <c r="K68" s="352" t="s">
        <v>30</v>
      </c>
      <c r="L68" s="352" t="s">
        <v>53</v>
      </c>
      <c r="M68" s="378" t="s">
        <v>431</v>
      </c>
    </row>
    <row r="69" spans="2:13" s="350" customFormat="1" ht="42.75" customHeight="1" x14ac:dyDescent="0.25">
      <c r="B69" s="352">
        <v>81102702</v>
      </c>
      <c r="C69" s="352" t="s">
        <v>331</v>
      </c>
      <c r="D69" s="352" t="s">
        <v>427</v>
      </c>
      <c r="E69" s="352" t="s">
        <v>425</v>
      </c>
      <c r="F69" s="352" t="s">
        <v>365</v>
      </c>
      <c r="G69" s="352" t="s">
        <v>401</v>
      </c>
      <c r="H69" s="353">
        <v>3652534787</v>
      </c>
      <c r="I69" s="353">
        <v>3652534787</v>
      </c>
      <c r="J69" s="442">
        <v>4853987781.1700001</v>
      </c>
      <c r="K69" s="352" t="s">
        <v>30</v>
      </c>
      <c r="L69" s="352" t="s">
        <v>53</v>
      </c>
      <c r="M69" s="378" t="s">
        <v>431</v>
      </c>
    </row>
    <row r="70" spans="2:13" s="350" customFormat="1" ht="38.25" customHeight="1" x14ac:dyDescent="0.25">
      <c r="B70" s="352">
        <v>81102702</v>
      </c>
      <c r="C70" s="352" t="s">
        <v>331</v>
      </c>
      <c r="D70" s="352" t="s">
        <v>426</v>
      </c>
      <c r="E70" s="352" t="s">
        <v>425</v>
      </c>
      <c r="F70" s="352" t="s">
        <v>365</v>
      </c>
      <c r="G70" s="352" t="s">
        <v>401</v>
      </c>
      <c r="H70" s="353">
        <f>SUM(J69-H69)</f>
        <v>1201452994.1700001</v>
      </c>
      <c r="I70" s="353">
        <f>SUM(J69-I69)</f>
        <v>1201452994.1700001</v>
      </c>
      <c r="J70" s="443"/>
      <c r="K70" s="352" t="s">
        <v>30</v>
      </c>
      <c r="L70" s="352" t="s">
        <v>53</v>
      </c>
      <c r="M70" s="378" t="s">
        <v>431</v>
      </c>
    </row>
    <row r="71" spans="2:13" s="350" customFormat="1" ht="50.25" customHeight="1" x14ac:dyDescent="0.25">
      <c r="B71" s="352" t="s">
        <v>407</v>
      </c>
      <c r="C71" s="359" t="s">
        <v>408</v>
      </c>
      <c r="D71" s="352" t="s">
        <v>427</v>
      </c>
      <c r="E71" s="352" t="s">
        <v>425</v>
      </c>
      <c r="F71" s="352" t="s">
        <v>365</v>
      </c>
      <c r="G71" s="352" t="s">
        <v>401</v>
      </c>
      <c r="H71" s="353">
        <v>9389286812</v>
      </c>
      <c r="I71" s="353">
        <v>9389286812</v>
      </c>
      <c r="J71" s="442">
        <v>17669799719</v>
      </c>
      <c r="K71" s="352" t="s">
        <v>30</v>
      </c>
      <c r="L71" s="352" t="s">
        <v>53</v>
      </c>
      <c r="M71" s="378" t="s">
        <v>431</v>
      </c>
    </row>
    <row r="72" spans="2:13" s="350" customFormat="1" ht="34.5" customHeight="1" x14ac:dyDescent="0.25">
      <c r="B72" s="352" t="s">
        <v>407</v>
      </c>
      <c r="C72" s="359" t="s">
        <v>408</v>
      </c>
      <c r="D72" s="352" t="s">
        <v>426</v>
      </c>
      <c r="E72" s="352" t="s">
        <v>425</v>
      </c>
      <c r="F72" s="352" t="s">
        <v>365</v>
      </c>
      <c r="G72" s="352" t="s">
        <v>401</v>
      </c>
      <c r="H72" s="353">
        <f>SUM(J71-H71)</f>
        <v>8280512907</v>
      </c>
      <c r="I72" s="353">
        <f>SUM(J71-I71)</f>
        <v>8280512907</v>
      </c>
      <c r="J72" s="443"/>
      <c r="K72" s="352" t="s">
        <v>30</v>
      </c>
      <c r="L72" s="352" t="s">
        <v>53</v>
      </c>
      <c r="M72" s="378" t="s">
        <v>431</v>
      </c>
    </row>
    <row r="73" spans="2:13" s="350" customFormat="1" ht="52.5" customHeight="1" x14ac:dyDescent="0.25">
      <c r="B73" s="352" t="s">
        <v>409</v>
      </c>
      <c r="C73" s="359" t="s">
        <v>410</v>
      </c>
      <c r="D73" s="352" t="s">
        <v>427</v>
      </c>
      <c r="E73" s="352" t="s">
        <v>425</v>
      </c>
      <c r="F73" s="352" t="s">
        <v>365</v>
      </c>
      <c r="G73" s="352" t="s">
        <v>369</v>
      </c>
      <c r="H73" s="353">
        <v>102307350</v>
      </c>
      <c r="I73" s="353">
        <v>102307350</v>
      </c>
      <c r="J73" s="442">
        <v>122900000</v>
      </c>
      <c r="K73" s="352" t="s">
        <v>30</v>
      </c>
      <c r="L73" s="352" t="s">
        <v>53</v>
      </c>
      <c r="M73" s="378" t="s">
        <v>431</v>
      </c>
    </row>
    <row r="74" spans="2:13" s="350" customFormat="1" ht="42.75" customHeight="1" x14ac:dyDescent="0.25">
      <c r="B74" s="352" t="s">
        <v>409</v>
      </c>
      <c r="C74" s="359" t="s">
        <v>410</v>
      </c>
      <c r="D74" s="352" t="s">
        <v>426</v>
      </c>
      <c r="E74" s="352" t="s">
        <v>425</v>
      </c>
      <c r="F74" s="352" t="s">
        <v>365</v>
      </c>
      <c r="G74" s="352" t="s">
        <v>369</v>
      </c>
      <c r="H74" s="353">
        <f>SUM(J73-H73)</f>
        <v>20592650</v>
      </c>
      <c r="I74" s="353">
        <f>SUM(J73-I73)</f>
        <v>20592650</v>
      </c>
      <c r="J74" s="443"/>
      <c r="K74" s="352" t="s">
        <v>30</v>
      </c>
      <c r="L74" s="352" t="s">
        <v>53</v>
      </c>
      <c r="M74" s="378" t="s">
        <v>431</v>
      </c>
    </row>
    <row r="75" spans="2:13" s="350" customFormat="1" ht="45.75" customHeight="1" x14ac:dyDescent="0.25">
      <c r="B75" s="352" t="s">
        <v>411</v>
      </c>
      <c r="C75" s="359" t="s">
        <v>412</v>
      </c>
      <c r="D75" s="352" t="s">
        <v>427</v>
      </c>
      <c r="E75" s="352" t="s">
        <v>425</v>
      </c>
      <c r="F75" s="352" t="s">
        <v>365</v>
      </c>
      <c r="G75" s="352" t="s">
        <v>369</v>
      </c>
      <c r="H75" s="353">
        <v>360000</v>
      </c>
      <c r="I75" s="353">
        <v>360000</v>
      </c>
      <c r="J75" s="442">
        <v>3294984</v>
      </c>
      <c r="K75" s="352" t="s">
        <v>30</v>
      </c>
      <c r="L75" s="352" t="s">
        <v>53</v>
      </c>
      <c r="M75" s="378" t="s">
        <v>431</v>
      </c>
    </row>
    <row r="76" spans="2:13" s="350" customFormat="1" ht="36" customHeight="1" x14ac:dyDescent="0.25">
      <c r="B76" s="352" t="s">
        <v>411</v>
      </c>
      <c r="C76" s="359" t="s">
        <v>412</v>
      </c>
      <c r="D76" s="352" t="s">
        <v>426</v>
      </c>
      <c r="E76" s="352" t="s">
        <v>425</v>
      </c>
      <c r="F76" s="352" t="s">
        <v>365</v>
      </c>
      <c r="G76" s="352" t="s">
        <v>369</v>
      </c>
      <c r="H76" s="353">
        <f>SUM(J75-H75)</f>
        <v>2934984</v>
      </c>
      <c r="I76" s="353">
        <f>SUM(J75-I75)</f>
        <v>2934984</v>
      </c>
      <c r="J76" s="443"/>
      <c r="K76" s="352" t="s">
        <v>30</v>
      </c>
      <c r="L76" s="352" t="s">
        <v>53</v>
      </c>
      <c r="M76" s="378" t="s">
        <v>431</v>
      </c>
    </row>
    <row r="77" spans="2:13" s="350" customFormat="1" ht="37.5" customHeight="1" x14ac:dyDescent="0.25">
      <c r="B77" s="352" t="s">
        <v>413</v>
      </c>
      <c r="C77" s="359" t="s">
        <v>414</v>
      </c>
      <c r="D77" s="352" t="s">
        <v>427</v>
      </c>
      <c r="E77" s="352" t="s">
        <v>425</v>
      </c>
      <c r="F77" s="352" t="s">
        <v>365</v>
      </c>
      <c r="G77" s="352" t="s">
        <v>369</v>
      </c>
      <c r="H77" s="353">
        <v>501571872</v>
      </c>
      <c r="I77" s="353">
        <v>501571872</v>
      </c>
      <c r="J77" s="442">
        <v>1217209249</v>
      </c>
      <c r="K77" s="352" t="s">
        <v>30</v>
      </c>
      <c r="L77" s="352" t="s">
        <v>53</v>
      </c>
      <c r="M77" s="378" t="s">
        <v>431</v>
      </c>
    </row>
    <row r="78" spans="2:13" s="350" customFormat="1" ht="39.75" customHeight="1" x14ac:dyDescent="0.25">
      <c r="B78" s="352" t="s">
        <v>413</v>
      </c>
      <c r="C78" s="359" t="s">
        <v>414</v>
      </c>
      <c r="D78" s="352" t="s">
        <v>426</v>
      </c>
      <c r="E78" s="352" t="s">
        <v>425</v>
      </c>
      <c r="F78" s="352" t="s">
        <v>365</v>
      </c>
      <c r="G78" s="352" t="s">
        <v>369</v>
      </c>
      <c r="H78" s="353">
        <f>SUM(J77-H77)</f>
        <v>715637377</v>
      </c>
      <c r="I78" s="353">
        <f>SUM(J77-I77)</f>
        <v>715637377</v>
      </c>
      <c r="J78" s="443"/>
      <c r="K78" s="352" t="s">
        <v>30</v>
      </c>
      <c r="L78" s="352" t="s">
        <v>53</v>
      </c>
      <c r="M78" s="378" t="s">
        <v>431</v>
      </c>
    </row>
    <row r="79" spans="2:13" s="350" customFormat="1" ht="42" customHeight="1" x14ac:dyDescent="0.25">
      <c r="B79" s="356" t="s">
        <v>415</v>
      </c>
      <c r="C79" s="360" t="s">
        <v>416</v>
      </c>
      <c r="D79" s="352" t="s">
        <v>427</v>
      </c>
      <c r="E79" s="352" t="s">
        <v>425</v>
      </c>
      <c r="F79" s="352" t="s">
        <v>365</v>
      </c>
      <c r="G79" s="352" t="s">
        <v>369</v>
      </c>
      <c r="H79" s="353">
        <v>7616000</v>
      </c>
      <c r="I79" s="353">
        <v>7616000</v>
      </c>
      <c r="J79" s="442">
        <v>7616000</v>
      </c>
      <c r="K79" s="352" t="s">
        <v>30</v>
      </c>
      <c r="L79" s="352" t="s">
        <v>53</v>
      </c>
      <c r="M79" s="378" t="s">
        <v>431</v>
      </c>
    </row>
    <row r="80" spans="2:13" s="350" customFormat="1" ht="37.5" customHeight="1" x14ac:dyDescent="0.25">
      <c r="B80" s="356" t="s">
        <v>415</v>
      </c>
      <c r="C80" s="360" t="s">
        <v>416</v>
      </c>
      <c r="D80" s="352" t="s">
        <v>426</v>
      </c>
      <c r="E80" s="352" t="s">
        <v>425</v>
      </c>
      <c r="F80" s="352" t="s">
        <v>365</v>
      </c>
      <c r="G80" s="352" t="s">
        <v>369</v>
      </c>
      <c r="H80" s="353">
        <f>SUM(J79-H79)</f>
        <v>0</v>
      </c>
      <c r="I80" s="353">
        <f>SUM(J79-I79)</f>
        <v>0</v>
      </c>
      <c r="J80" s="443"/>
      <c r="K80" s="352" t="s">
        <v>30</v>
      </c>
      <c r="L80" s="352" t="s">
        <v>53</v>
      </c>
      <c r="M80" s="378" t="s">
        <v>431</v>
      </c>
    </row>
    <row r="81" spans="2:13" s="350" customFormat="1" ht="33.75" customHeight="1" x14ac:dyDescent="0.25">
      <c r="B81" s="356" t="s">
        <v>417</v>
      </c>
      <c r="C81" s="360" t="s">
        <v>418</v>
      </c>
      <c r="D81" s="352" t="s">
        <v>427</v>
      </c>
      <c r="E81" s="352" t="s">
        <v>425</v>
      </c>
      <c r="F81" s="352" t="s">
        <v>365</v>
      </c>
      <c r="G81" s="352" t="s">
        <v>369</v>
      </c>
      <c r="H81" s="357">
        <v>173411337</v>
      </c>
      <c r="I81" s="357">
        <v>173411337</v>
      </c>
      <c r="J81" s="442">
        <v>184127847</v>
      </c>
      <c r="K81" s="352" t="s">
        <v>30</v>
      </c>
      <c r="L81" s="352" t="s">
        <v>53</v>
      </c>
      <c r="M81" s="378" t="s">
        <v>431</v>
      </c>
    </row>
    <row r="82" spans="2:13" s="350" customFormat="1" ht="42" customHeight="1" x14ac:dyDescent="0.25">
      <c r="B82" s="356" t="s">
        <v>417</v>
      </c>
      <c r="C82" s="360" t="s">
        <v>418</v>
      </c>
      <c r="D82" s="352" t="s">
        <v>426</v>
      </c>
      <c r="E82" s="352" t="s">
        <v>425</v>
      </c>
      <c r="F82" s="352" t="s">
        <v>365</v>
      </c>
      <c r="G82" s="352" t="s">
        <v>369</v>
      </c>
      <c r="H82" s="357">
        <f>SUM(J81-H81)</f>
        <v>10716510</v>
      </c>
      <c r="I82" s="357">
        <f>SUM(J81-I81)</f>
        <v>10716510</v>
      </c>
      <c r="J82" s="443"/>
      <c r="K82" s="352" t="s">
        <v>30</v>
      </c>
      <c r="L82" s="352" t="s">
        <v>53</v>
      </c>
      <c r="M82" s="378" t="s">
        <v>431</v>
      </c>
    </row>
    <row r="83" spans="2:13" s="350" customFormat="1" ht="36.75" customHeight="1" x14ac:dyDescent="0.25">
      <c r="B83" s="356" t="s">
        <v>419</v>
      </c>
      <c r="C83" s="360" t="s">
        <v>335</v>
      </c>
      <c r="D83" s="352" t="s">
        <v>427</v>
      </c>
      <c r="E83" s="352" t="s">
        <v>425</v>
      </c>
      <c r="F83" s="352" t="s">
        <v>365</v>
      </c>
      <c r="G83" s="352" t="s">
        <v>369</v>
      </c>
      <c r="H83" s="357">
        <v>47600000</v>
      </c>
      <c r="I83" s="357">
        <v>47600000</v>
      </c>
      <c r="J83" s="442">
        <v>74719916</v>
      </c>
      <c r="K83" s="352" t="s">
        <v>30</v>
      </c>
      <c r="L83" s="352" t="s">
        <v>53</v>
      </c>
      <c r="M83" s="378" t="s">
        <v>431</v>
      </c>
    </row>
    <row r="84" spans="2:13" s="350" customFormat="1" ht="40.5" customHeight="1" x14ac:dyDescent="0.25">
      <c r="B84" s="356" t="s">
        <v>419</v>
      </c>
      <c r="C84" s="360" t="s">
        <v>335</v>
      </c>
      <c r="D84" s="352" t="s">
        <v>426</v>
      </c>
      <c r="E84" s="352" t="s">
        <v>425</v>
      </c>
      <c r="F84" s="352" t="s">
        <v>365</v>
      </c>
      <c r="G84" s="352" t="s">
        <v>369</v>
      </c>
      <c r="H84" s="357">
        <f>SUM(J83-H83)</f>
        <v>27119916</v>
      </c>
      <c r="I84" s="357">
        <f>SUM(J83-I83)</f>
        <v>27119916</v>
      </c>
      <c r="J84" s="443"/>
      <c r="K84" s="352" t="s">
        <v>30</v>
      </c>
      <c r="L84" s="352" t="s">
        <v>53</v>
      </c>
      <c r="M84" s="378" t="s">
        <v>431</v>
      </c>
    </row>
    <row r="85" spans="2:13" s="350" customFormat="1" ht="39.75" customHeight="1" x14ac:dyDescent="0.25">
      <c r="B85" s="356" t="s">
        <v>420</v>
      </c>
      <c r="C85" s="356" t="s">
        <v>430</v>
      </c>
      <c r="D85" s="352" t="s">
        <v>427</v>
      </c>
      <c r="E85" s="352" t="s">
        <v>425</v>
      </c>
      <c r="F85" s="352" t="s">
        <v>365</v>
      </c>
      <c r="G85" s="352" t="s">
        <v>369</v>
      </c>
      <c r="H85" s="356">
        <v>11961000</v>
      </c>
      <c r="I85" s="356">
        <v>11961000</v>
      </c>
      <c r="J85" s="442">
        <v>13352000</v>
      </c>
      <c r="K85" s="352" t="s">
        <v>30</v>
      </c>
      <c r="L85" s="352" t="s">
        <v>53</v>
      </c>
      <c r="M85" s="378" t="s">
        <v>431</v>
      </c>
    </row>
    <row r="86" spans="2:13" s="350" customFormat="1" ht="45" customHeight="1" x14ac:dyDescent="0.25">
      <c r="B86" s="356" t="s">
        <v>420</v>
      </c>
      <c r="C86" s="356" t="s">
        <v>430</v>
      </c>
      <c r="D86" s="352" t="s">
        <v>426</v>
      </c>
      <c r="E86" s="352" t="s">
        <v>425</v>
      </c>
      <c r="F86" s="352" t="s">
        <v>365</v>
      </c>
      <c r="G86" s="352" t="s">
        <v>369</v>
      </c>
      <c r="H86" s="375">
        <f>SUM(J85-H85)</f>
        <v>1391000</v>
      </c>
      <c r="I86" s="375">
        <f>SUM(J85-I85)</f>
        <v>1391000</v>
      </c>
      <c r="J86" s="443"/>
      <c r="K86" s="352" t="s">
        <v>30</v>
      </c>
      <c r="L86" s="352" t="s">
        <v>53</v>
      </c>
      <c r="M86" s="378" t="s">
        <v>431</v>
      </c>
    </row>
    <row r="87" spans="2:13" ht="28.5" customHeight="1" x14ac:dyDescent="0.25">
      <c r="B87" s="389" t="s">
        <v>434</v>
      </c>
      <c r="C87" s="389"/>
      <c r="G87" s="270"/>
      <c r="H87" s="377"/>
      <c r="I87" s="361"/>
      <c r="J87" s="361">
        <f>SUM(J15:J86)</f>
        <v>50856722074.25</v>
      </c>
    </row>
    <row r="88" spans="2:13" ht="30.75" thickBot="1" x14ac:dyDescent="0.3">
      <c r="B88" s="362" t="s">
        <v>421</v>
      </c>
      <c r="H88" s="363"/>
    </row>
    <row r="89" spans="2:13" ht="45" x14ac:dyDescent="0.25">
      <c r="B89" s="364" t="s">
        <v>360</v>
      </c>
      <c r="C89" s="365" t="s">
        <v>422</v>
      </c>
      <c r="D89" s="366" t="s">
        <v>362</v>
      </c>
      <c r="H89" s="363"/>
    </row>
    <row r="90" spans="2:13" x14ac:dyDescent="0.25">
      <c r="B90" s="271"/>
      <c r="C90" s="271"/>
      <c r="D90" s="367"/>
    </row>
    <row r="91" spans="2:13" x14ac:dyDescent="0.25">
      <c r="B91" s="271"/>
      <c r="C91" s="271"/>
      <c r="D91" s="367"/>
    </row>
    <row r="92" spans="2:13" x14ac:dyDescent="0.25">
      <c r="B92" s="271"/>
      <c r="C92" s="368"/>
      <c r="D92" s="367"/>
    </row>
    <row r="93" spans="2:13" x14ac:dyDescent="0.25">
      <c r="B93" s="369"/>
      <c r="C93" s="370"/>
      <c r="D93" s="367"/>
    </row>
    <row r="94" spans="2:13" ht="15.75" thickBot="1" x14ac:dyDescent="0.3">
      <c r="B94" s="371"/>
      <c r="C94" s="372"/>
      <c r="D94" s="373"/>
    </row>
  </sheetData>
  <protectedRanges>
    <protectedRange sqref="M15:M86" name="Rango1_1_1_2_1_1_1"/>
  </protectedRanges>
  <mergeCells count="55">
    <mergeCell ref="J81:J82"/>
    <mergeCell ref="J83:J84"/>
    <mergeCell ref="J85:J86"/>
    <mergeCell ref="B87:C87"/>
    <mergeCell ref="J71:J72"/>
    <mergeCell ref="J73:J74"/>
    <mergeCell ref="J75:J76"/>
    <mergeCell ref="J77:J78"/>
    <mergeCell ref="J79:J80"/>
    <mergeCell ref="J61:J62"/>
    <mergeCell ref="J63:J64"/>
    <mergeCell ref="J65:J66"/>
    <mergeCell ref="J67:J68"/>
    <mergeCell ref="J69:J70"/>
    <mergeCell ref="G57:G58"/>
    <mergeCell ref="H57:H58"/>
    <mergeCell ref="I57:I58"/>
    <mergeCell ref="J57:J60"/>
    <mergeCell ref="B59:B60"/>
    <mergeCell ref="C59:C60"/>
    <mergeCell ref="D59:D60"/>
    <mergeCell ref="E59:E60"/>
    <mergeCell ref="F59:F60"/>
    <mergeCell ref="G59:G60"/>
    <mergeCell ref="H59:H60"/>
    <mergeCell ref="I59:I60"/>
    <mergeCell ref="B57:B58"/>
    <mergeCell ref="C57:C58"/>
    <mergeCell ref="D57:D58"/>
    <mergeCell ref="E57:E58"/>
    <mergeCell ref="F57:F58"/>
    <mergeCell ref="J47:J48"/>
    <mergeCell ref="J49:J50"/>
    <mergeCell ref="J51:J52"/>
    <mergeCell ref="J53:J54"/>
    <mergeCell ref="J55:J56"/>
    <mergeCell ref="N38:O38"/>
    <mergeCell ref="J39:J40"/>
    <mergeCell ref="J41:J42"/>
    <mergeCell ref="J43:J44"/>
    <mergeCell ref="J45:J46"/>
    <mergeCell ref="F1:I5"/>
    <mergeCell ref="F7:I11"/>
    <mergeCell ref="J15:J16"/>
    <mergeCell ref="J17:J18"/>
    <mergeCell ref="J19:J20"/>
    <mergeCell ref="J21:J22"/>
    <mergeCell ref="J23:J24"/>
    <mergeCell ref="J25:J26"/>
    <mergeCell ref="J27:J28"/>
    <mergeCell ref="J29:J30"/>
    <mergeCell ref="J31:J32"/>
    <mergeCell ref="J33:J34"/>
    <mergeCell ref="J35:J36"/>
    <mergeCell ref="J37:J38"/>
  </mergeCells>
  <hyperlinks>
    <hyperlink ref="C4" r:id="rId1"/>
  </hyperlinks>
  <pageMargins left="0.70866141732283472" right="0.70866141732283472" top="0.74803149606299213" bottom="0.74803149606299213" header="0.31496062992125984" footer="0.31496062992125984"/>
  <pageSetup paperSize="5" scale="6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topLeftCell="Z10" workbookViewId="0">
      <selection activeCell="AI19" sqref="AI19"/>
    </sheetView>
  </sheetViews>
  <sheetFormatPr baseColWidth="10" defaultRowHeight="22.5" customHeight="1" x14ac:dyDescent="0.25"/>
  <cols>
    <col min="1" max="1" width="12.7109375" customWidth="1"/>
    <col min="2" max="2" width="27.5703125" customWidth="1"/>
    <col min="3" max="3" width="14.140625" customWidth="1"/>
    <col min="4" max="4" width="11.28515625" customWidth="1"/>
    <col min="5" max="5" width="15.28515625" customWidth="1"/>
    <col min="6" max="6" width="13.42578125" customWidth="1"/>
    <col min="7" max="7" width="14.7109375" customWidth="1"/>
    <col min="8" max="8" width="12.5703125" style="270" customWidth="1"/>
    <col min="9" max="9" width="13.28515625" customWidth="1"/>
    <col min="10" max="10" width="13.7109375" style="270" customWidth="1"/>
    <col min="11" max="11" width="12.5703125" customWidth="1"/>
    <col min="12" max="12" width="13.140625" customWidth="1"/>
    <col min="13" max="13" width="13.85546875" customWidth="1"/>
    <col min="14" max="14" width="13.5703125" customWidth="1"/>
    <col min="15" max="15" width="13.5703125" style="270" customWidth="1"/>
    <col min="16" max="16" width="14.140625" customWidth="1"/>
    <col min="17" max="17" width="12.7109375" customWidth="1"/>
    <col min="18" max="18" width="11.42578125" customWidth="1"/>
    <col min="19" max="19" width="14.140625" style="270" customWidth="1"/>
    <col min="20" max="20" width="13" customWidth="1"/>
    <col min="21" max="21" width="12.5703125" customWidth="1"/>
    <col min="22" max="22" width="13.5703125" style="118" customWidth="1"/>
    <col min="23" max="23" width="11.85546875" style="118" customWidth="1"/>
    <col min="24" max="24" width="12.28515625" style="118" customWidth="1"/>
    <col min="25" max="25" width="11.7109375" style="118" customWidth="1"/>
    <col min="26" max="29" width="11.7109375" style="270" customWidth="1"/>
    <col min="30" max="30" width="12" style="270" customWidth="1"/>
    <col min="31" max="31" width="13.140625" style="270" customWidth="1"/>
    <col min="32" max="32" width="13.7109375" style="270" customWidth="1"/>
    <col min="33" max="33" width="14.5703125" style="270" customWidth="1"/>
    <col min="34" max="35" width="13.85546875" style="270" customWidth="1"/>
    <col min="36" max="36" width="16.85546875" style="118" customWidth="1"/>
    <col min="37" max="38" width="11.42578125" style="118"/>
  </cols>
  <sheetData>
    <row r="1" spans="1:39" ht="22.5" customHeight="1" x14ac:dyDescent="0.25">
      <c r="A1" s="391" t="s">
        <v>236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144"/>
      <c r="AL1" s="144"/>
      <c r="AM1" s="144"/>
    </row>
    <row r="2" spans="1:39" ht="22.5" customHeight="1" x14ac:dyDescent="0.25">
      <c r="A2" s="391" t="s">
        <v>237</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144"/>
      <c r="AL2" s="144"/>
      <c r="AM2" s="144"/>
    </row>
    <row r="3" spans="1:39" ht="22.5" customHeight="1" x14ac:dyDescent="0.25">
      <c r="A3" s="125"/>
      <c r="B3" s="125"/>
      <c r="C3" s="125"/>
      <c r="D3" s="125"/>
      <c r="E3" s="125"/>
      <c r="F3" s="125"/>
      <c r="G3" s="125"/>
      <c r="I3" s="125"/>
      <c r="K3" s="125"/>
      <c r="L3" s="125"/>
      <c r="M3" s="125"/>
      <c r="N3" s="125"/>
      <c r="P3" s="125"/>
      <c r="Q3" s="125"/>
      <c r="R3" s="125"/>
      <c r="T3" s="125"/>
      <c r="U3" s="125"/>
      <c r="V3" s="125"/>
      <c r="W3" s="125"/>
      <c r="X3" s="125"/>
      <c r="Y3" s="125"/>
      <c r="AJ3" s="125"/>
      <c r="AK3" s="146"/>
      <c r="AL3" s="146"/>
      <c r="AM3" s="146"/>
    </row>
    <row r="4" spans="1:39" ht="22.5" customHeight="1" x14ac:dyDescent="0.25">
      <c r="A4" s="144"/>
      <c r="B4" s="392" t="s">
        <v>235</v>
      </c>
      <c r="C4" s="394" t="s">
        <v>334</v>
      </c>
      <c r="D4" s="395"/>
      <c r="E4" s="395"/>
      <c r="F4" s="395"/>
      <c r="G4" s="395"/>
      <c r="H4" s="395"/>
      <c r="I4" s="395"/>
      <c r="J4" s="275"/>
      <c r="K4" s="141"/>
      <c r="L4" s="141"/>
      <c r="M4" s="141"/>
      <c r="N4" s="141"/>
      <c r="O4" s="141"/>
      <c r="P4" s="141"/>
      <c r="Q4" s="141"/>
      <c r="R4" s="141"/>
      <c r="S4" s="141"/>
      <c r="T4" s="141"/>
      <c r="U4" s="141"/>
      <c r="V4" s="151"/>
      <c r="W4" s="151"/>
      <c r="X4" s="151"/>
      <c r="Y4" s="151"/>
      <c r="Z4" s="151"/>
      <c r="AA4" s="151"/>
      <c r="AB4" s="151"/>
      <c r="AC4" s="151"/>
      <c r="AD4" s="151"/>
      <c r="AE4" s="151"/>
      <c r="AF4" s="151"/>
      <c r="AG4" s="151"/>
      <c r="AH4" s="151"/>
      <c r="AI4" s="151"/>
      <c r="AJ4" s="143"/>
      <c r="AK4" s="142"/>
      <c r="AL4" s="142"/>
      <c r="AM4" s="146"/>
    </row>
    <row r="5" spans="1:39" ht="66.75" customHeight="1" x14ac:dyDescent="0.25">
      <c r="A5" s="144"/>
      <c r="B5" s="393"/>
      <c r="C5" s="153" t="s">
        <v>111</v>
      </c>
      <c r="D5" s="153" t="s">
        <v>120</v>
      </c>
      <c r="E5" s="153" t="s">
        <v>124</v>
      </c>
      <c r="F5" s="153" t="s">
        <v>142</v>
      </c>
      <c r="G5" s="304" t="s">
        <v>112</v>
      </c>
      <c r="H5" s="304" t="s">
        <v>118</v>
      </c>
      <c r="I5" s="303" t="s">
        <v>110</v>
      </c>
      <c r="J5" s="303" t="s">
        <v>327</v>
      </c>
      <c r="K5" s="153" t="s">
        <v>223</v>
      </c>
      <c r="L5" s="154" t="s">
        <v>133</v>
      </c>
      <c r="M5" s="154" t="s">
        <v>128</v>
      </c>
      <c r="N5" s="305" t="s">
        <v>115</v>
      </c>
      <c r="O5" s="305" t="s">
        <v>116</v>
      </c>
      <c r="P5" s="155" t="s">
        <v>234</v>
      </c>
      <c r="Q5" s="155" t="s">
        <v>135</v>
      </c>
      <c r="R5" s="306" t="s">
        <v>141</v>
      </c>
      <c r="S5" s="306" t="s">
        <v>136</v>
      </c>
      <c r="T5" s="156" t="s">
        <v>230</v>
      </c>
      <c r="U5" s="157" t="s">
        <v>231</v>
      </c>
      <c r="V5" s="157" t="s">
        <v>232</v>
      </c>
      <c r="W5" s="154" t="s">
        <v>119</v>
      </c>
      <c r="X5" s="157" t="s">
        <v>140</v>
      </c>
      <c r="Y5" s="158" t="s">
        <v>139</v>
      </c>
      <c r="Z5" s="139" t="s">
        <v>229</v>
      </c>
      <c r="AA5" s="116" t="s">
        <v>329</v>
      </c>
      <c r="AB5" s="116" t="s">
        <v>328</v>
      </c>
      <c r="AC5" s="307" t="s">
        <v>137</v>
      </c>
      <c r="AD5" s="307" t="s">
        <v>160</v>
      </c>
      <c r="AE5" s="308" t="s">
        <v>138</v>
      </c>
      <c r="AF5" s="308" t="s">
        <v>139</v>
      </c>
      <c r="AG5" s="116" t="s">
        <v>330</v>
      </c>
      <c r="AH5" s="116" t="s">
        <v>331</v>
      </c>
      <c r="AI5" s="116" t="s">
        <v>332</v>
      </c>
      <c r="AJ5" s="321" t="s">
        <v>114</v>
      </c>
      <c r="AK5" s="147"/>
      <c r="AL5" s="152"/>
      <c r="AM5" s="152"/>
    </row>
    <row r="6" spans="1:39" ht="22.5" customHeight="1" x14ac:dyDescent="0.25">
      <c r="A6" s="144"/>
      <c r="B6" s="159" t="s">
        <v>214</v>
      </c>
      <c r="C6" s="277" t="e">
        <f>SUM(#REF!)</f>
        <v>#REF!</v>
      </c>
      <c r="D6" s="277" t="e">
        <f>SUM(#REF!)</f>
        <v>#REF!</v>
      </c>
      <c r="E6" s="277" t="e">
        <f>SUM(#REF!)</f>
        <v>#REF!</v>
      </c>
      <c r="F6" s="145"/>
      <c r="G6" s="277" t="e">
        <f>SUM(#REF!)</f>
        <v>#REF!</v>
      </c>
      <c r="H6" s="274"/>
      <c r="I6" s="277" t="e">
        <f>SUM(#REF!)</f>
        <v>#REF!</v>
      </c>
      <c r="J6" s="274"/>
      <c r="K6" s="160"/>
      <c r="L6" s="159"/>
      <c r="M6" s="159"/>
      <c r="N6" s="159"/>
      <c r="O6" s="161"/>
      <c r="P6" s="161"/>
      <c r="Q6" s="159"/>
      <c r="R6" s="159"/>
      <c r="S6" s="159"/>
      <c r="T6" s="159"/>
      <c r="U6" s="159"/>
      <c r="V6" s="159"/>
      <c r="W6" s="159"/>
      <c r="X6" s="159"/>
      <c r="Y6" s="161"/>
      <c r="Z6" s="161"/>
      <c r="AA6" s="161"/>
      <c r="AB6" s="161"/>
      <c r="AC6" s="161"/>
      <c r="AD6" s="161"/>
      <c r="AE6" s="161"/>
      <c r="AF6" s="161"/>
      <c r="AG6" s="161"/>
      <c r="AH6" s="161"/>
      <c r="AI6" s="161"/>
      <c r="AJ6" s="315" t="e">
        <f t="shared" ref="AJ6:AJ11" si="0">SUM(C6:Y6)</f>
        <v>#REF!</v>
      </c>
      <c r="AK6" s="162"/>
      <c r="AL6" s="163"/>
      <c r="AM6" s="140"/>
    </row>
    <row r="7" spans="1:39" ht="22.5" customHeight="1" x14ac:dyDescent="0.25">
      <c r="A7" s="144"/>
      <c r="B7" s="159" t="s">
        <v>215</v>
      </c>
      <c r="C7" s="277" t="e">
        <f>SUM(#REF!)</f>
        <v>#REF!</v>
      </c>
      <c r="D7" s="145"/>
      <c r="E7" s="277" t="e">
        <f>SUM(#REF!)</f>
        <v>#REF!</v>
      </c>
      <c r="F7" s="145"/>
      <c r="G7" s="277" t="e">
        <f>SUM(#REF!)</f>
        <v>#REF!</v>
      </c>
      <c r="H7" s="274"/>
      <c r="I7" s="278" t="e">
        <f>SUM(#REF!)</f>
        <v>#REF!</v>
      </c>
      <c r="J7" s="282"/>
      <c r="K7" s="160"/>
      <c r="L7" s="160"/>
      <c r="M7" s="159"/>
      <c r="N7" s="159"/>
      <c r="O7" s="161"/>
      <c r="P7" s="161"/>
      <c r="Q7" s="161"/>
      <c r="R7" s="159"/>
      <c r="S7" s="159"/>
      <c r="T7" s="159"/>
      <c r="U7" s="159"/>
      <c r="V7" s="159"/>
      <c r="W7" s="159"/>
      <c r="X7" s="159"/>
      <c r="Y7" s="161"/>
      <c r="Z7" s="161"/>
      <c r="AA7" s="161"/>
      <c r="AB7" s="161"/>
      <c r="AC7" s="161"/>
      <c r="AD7" s="161"/>
      <c r="AE7" s="161"/>
      <c r="AF7" s="161"/>
      <c r="AG7" s="161"/>
      <c r="AH7" s="161"/>
      <c r="AI7" s="161"/>
      <c r="AJ7" s="315" t="e">
        <f t="shared" si="0"/>
        <v>#REF!</v>
      </c>
      <c r="AK7" s="162"/>
      <c r="AL7" s="163"/>
      <c r="AM7" s="140"/>
    </row>
    <row r="8" spans="1:39" ht="22.5" customHeight="1" x14ac:dyDescent="0.25">
      <c r="A8" s="144"/>
      <c r="B8" s="159" t="s">
        <v>216</v>
      </c>
      <c r="C8" s="145"/>
      <c r="D8" s="145"/>
      <c r="E8" s="145"/>
      <c r="F8" s="145"/>
      <c r="G8" s="277" t="e">
        <f>SUM(#REF!)</f>
        <v>#REF!</v>
      </c>
      <c r="H8" s="274"/>
      <c r="I8" s="278" t="e">
        <f>SUM(#REF!)</f>
        <v>#REF!</v>
      </c>
      <c r="J8" s="282"/>
      <c r="K8" s="160"/>
      <c r="L8" s="159"/>
      <c r="M8" s="159"/>
      <c r="N8" s="159"/>
      <c r="O8" s="161"/>
      <c r="P8" s="161"/>
      <c r="Q8" s="161"/>
      <c r="R8" s="159"/>
      <c r="S8" s="159"/>
      <c r="T8" s="159"/>
      <c r="U8" s="159"/>
      <c r="V8" s="159"/>
      <c r="W8" s="159"/>
      <c r="X8" s="159"/>
      <c r="Y8" s="161"/>
      <c r="Z8" s="161"/>
      <c r="AA8" s="161"/>
      <c r="AB8" s="161"/>
      <c r="AC8" s="161"/>
      <c r="AD8" s="161"/>
      <c r="AE8" s="161"/>
      <c r="AF8" s="161"/>
      <c r="AG8" s="161"/>
      <c r="AH8" s="161"/>
      <c r="AI8" s="161"/>
      <c r="AJ8" s="315" t="e">
        <f t="shared" si="0"/>
        <v>#REF!</v>
      </c>
      <c r="AK8" s="162"/>
      <c r="AL8" s="163"/>
      <c r="AM8" s="140"/>
    </row>
    <row r="9" spans="1:39" ht="22.5" customHeight="1" x14ac:dyDescent="0.25">
      <c r="A9" s="144"/>
      <c r="B9" s="159" t="s">
        <v>224</v>
      </c>
      <c r="C9" s="145"/>
      <c r="D9" s="145"/>
      <c r="E9" s="145"/>
      <c r="F9" s="145"/>
      <c r="G9" s="277" t="e">
        <f>SUM(#REF!)</f>
        <v>#REF!</v>
      </c>
      <c r="H9" s="274"/>
      <c r="I9" s="145"/>
      <c r="J9" s="272"/>
      <c r="K9" s="278" t="e">
        <f>SUM(#REF!)</f>
        <v>#REF!</v>
      </c>
      <c r="L9" s="159"/>
      <c r="M9" s="159"/>
      <c r="N9" s="159"/>
      <c r="O9" s="161"/>
      <c r="P9" s="161"/>
      <c r="Q9" s="161"/>
      <c r="R9" s="159"/>
      <c r="S9" s="159"/>
      <c r="T9" s="159"/>
      <c r="U9" s="159"/>
      <c r="V9" s="159"/>
      <c r="W9" s="159"/>
      <c r="X9" s="159"/>
      <c r="Y9" s="161"/>
      <c r="Z9" s="161"/>
      <c r="AA9" s="161"/>
      <c r="AB9" s="161"/>
      <c r="AC9" s="161"/>
      <c r="AD9" s="161"/>
      <c r="AE9" s="161"/>
      <c r="AF9" s="161"/>
      <c r="AG9" s="161"/>
      <c r="AH9" s="161"/>
      <c r="AI9" s="161"/>
      <c r="AJ9" s="315" t="e">
        <f t="shared" si="0"/>
        <v>#REF!</v>
      </c>
      <c r="AK9" s="162"/>
      <c r="AL9" s="163"/>
      <c r="AM9" s="140"/>
    </row>
    <row r="10" spans="1:39" ht="22.5" customHeight="1" x14ac:dyDescent="0.25">
      <c r="A10" s="144"/>
      <c r="B10" s="159" t="s">
        <v>127</v>
      </c>
      <c r="C10" s="145"/>
      <c r="D10" s="145"/>
      <c r="E10" s="145"/>
      <c r="F10" s="145"/>
      <c r="G10" s="277" t="e">
        <f>SUM(#REF!)</f>
        <v>#REF!</v>
      </c>
      <c r="H10" s="274"/>
      <c r="I10" s="277" t="e">
        <f>SUM(#REF!)</f>
        <v>#REF!</v>
      </c>
      <c r="J10" s="277"/>
      <c r="K10" s="278" t="e">
        <f>SUM(#REF!)</f>
        <v>#REF!</v>
      </c>
      <c r="L10" s="159"/>
      <c r="M10" s="283" t="e">
        <f>SUM(#REF!)</f>
        <v>#REF!</v>
      </c>
      <c r="N10" s="327" t="e">
        <f>SUM(#REF!)</f>
        <v>#REF!</v>
      </c>
      <c r="O10" s="328" t="e">
        <f>SUM(#REF!)</f>
        <v>#REF!</v>
      </c>
      <c r="P10" s="179"/>
      <c r="Q10" s="179"/>
      <c r="R10" s="180"/>
      <c r="S10" s="180"/>
      <c r="T10" s="180"/>
      <c r="U10" s="180"/>
      <c r="V10" s="180"/>
      <c r="W10" s="167"/>
      <c r="X10" s="167"/>
      <c r="Y10" s="166"/>
      <c r="Z10" s="166"/>
      <c r="AA10" s="166"/>
      <c r="AB10" s="166"/>
      <c r="AC10" s="166"/>
      <c r="AD10" s="166"/>
      <c r="AE10" s="166"/>
      <c r="AF10" s="166"/>
      <c r="AG10" s="166"/>
      <c r="AH10" s="166"/>
      <c r="AI10" s="166"/>
      <c r="AJ10" s="315" t="e">
        <f t="shared" si="0"/>
        <v>#REF!</v>
      </c>
      <c r="AK10" s="168"/>
      <c r="AL10" s="163"/>
      <c r="AM10" s="140"/>
    </row>
    <row r="11" spans="1:39" ht="22.5" customHeight="1" x14ac:dyDescent="0.25">
      <c r="A11" s="144"/>
      <c r="B11" s="173" t="s">
        <v>217</v>
      </c>
      <c r="C11" s="279" t="e">
        <f>SUM(#REF!)</f>
        <v>#REF!</v>
      </c>
      <c r="D11" s="279" t="e">
        <f>SUM(#REF!)</f>
        <v>#REF!</v>
      </c>
      <c r="E11" s="279" t="e">
        <f>SUM(#REF!)</f>
        <v>#REF!</v>
      </c>
      <c r="F11" s="278" t="e">
        <f>SUM(#REF!)</f>
        <v>#REF!</v>
      </c>
      <c r="G11" s="279" t="e">
        <f>SUM(#REF!)</f>
        <v>#REF!</v>
      </c>
      <c r="H11" s="280"/>
      <c r="I11" s="174"/>
      <c r="J11" s="174"/>
      <c r="K11" s="280"/>
      <c r="L11" s="175"/>
      <c r="M11" s="175"/>
      <c r="N11" s="175"/>
      <c r="O11" s="182"/>
      <c r="P11" s="284" t="e">
        <f>SUM(#REF!)</f>
        <v>#REF!</v>
      </c>
      <c r="Q11" s="181"/>
      <c r="R11" s="180"/>
      <c r="S11" s="180"/>
      <c r="T11" s="180"/>
      <c r="U11" s="180"/>
      <c r="V11" s="180"/>
      <c r="W11" s="167"/>
      <c r="X11" s="167"/>
      <c r="Y11" s="166"/>
      <c r="Z11" s="166"/>
      <c r="AA11" s="166"/>
      <c r="AB11" s="166"/>
      <c r="AC11" s="166"/>
      <c r="AD11" s="166"/>
      <c r="AE11" s="166"/>
      <c r="AF11" s="166"/>
      <c r="AG11" s="166"/>
      <c r="AH11" s="166"/>
      <c r="AI11" s="166"/>
      <c r="AJ11" s="315" t="e">
        <f t="shared" si="0"/>
        <v>#REF!</v>
      </c>
      <c r="AK11" s="168"/>
      <c r="AL11" s="163"/>
      <c r="AM11" s="140"/>
    </row>
    <row r="12" spans="1:39" ht="22.5" customHeight="1" x14ac:dyDescent="0.25">
      <c r="A12" s="144"/>
      <c r="B12" s="173" t="s">
        <v>218</v>
      </c>
      <c r="C12" s="279" t="e">
        <f>SUM(#REF!+#REF!)</f>
        <v>#REF!</v>
      </c>
      <c r="D12" s="174"/>
      <c r="E12" s="174"/>
      <c r="F12" s="278" t="e">
        <f>SUM(#REF!+#REF!+#REF!)</f>
        <v>#REF!</v>
      </c>
      <c r="G12" s="279" t="e">
        <f>SUM(#REF!+#REF!)</f>
        <v>#REF!</v>
      </c>
      <c r="H12" s="174"/>
      <c r="I12" s="174"/>
      <c r="J12" s="174"/>
      <c r="K12" s="174"/>
      <c r="L12" s="175"/>
      <c r="M12" s="175"/>
      <c r="N12" s="175"/>
      <c r="O12" s="182"/>
      <c r="P12" s="179"/>
      <c r="Q12" s="284" t="e">
        <f>SUM(#REF!+#REF!)</f>
        <v>#REF!</v>
      </c>
      <c r="R12" s="283" t="e">
        <f>SUM(#REF!)</f>
        <v>#REF!</v>
      </c>
      <c r="S12" s="324"/>
      <c r="T12" s="178"/>
      <c r="U12" s="178"/>
      <c r="V12" s="178"/>
      <c r="W12" s="164"/>
      <c r="X12" s="164"/>
      <c r="Y12" s="169"/>
      <c r="Z12" s="169"/>
      <c r="AA12" s="169"/>
      <c r="AB12" s="169"/>
      <c r="AC12" s="169"/>
      <c r="AD12" s="169"/>
      <c r="AE12" s="169"/>
      <c r="AF12" s="169"/>
      <c r="AG12" s="169"/>
      <c r="AH12" s="169"/>
      <c r="AI12" s="169"/>
      <c r="AJ12" s="315" t="e">
        <f>SUM(C12:Z12)</f>
        <v>#REF!</v>
      </c>
      <c r="AK12" s="170"/>
      <c r="AL12" s="163"/>
      <c r="AM12" s="140"/>
    </row>
    <row r="13" spans="1:39" ht="22.5" customHeight="1" x14ac:dyDescent="0.25">
      <c r="A13" s="144"/>
      <c r="B13" s="173" t="s">
        <v>219</v>
      </c>
      <c r="C13" s="279" t="e">
        <f>SUM(#REF!)</f>
        <v>#REF!</v>
      </c>
      <c r="D13" s="279" t="e">
        <f>SUM(#REF!)</f>
        <v>#REF!</v>
      </c>
      <c r="E13" s="280"/>
      <c r="F13" s="279" t="e">
        <f>SUM(#REF!)</f>
        <v>#REF!</v>
      </c>
      <c r="G13" s="279" t="e">
        <f>SUM(#REF!)</f>
        <v>#REF!</v>
      </c>
      <c r="H13" s="280"/>
      <c r="I13" s="278" t="e">
        <f>SUM(#REF!)</f>
        <v>#REF!</v>
      </c>
      <c r="J13" s="282"/>
      <c r="K13" s="279" t="e">
        <f>SUM(#REF!)</f>
        <v>#REF!</v>
      </c>
      <c r="L13" s="309"/>
      <c r="M13" s="309"/>
      <c r="N13" s="309"/>
      <c r="O13" s="323"/>
      <c r="P13" s="323"/>
      <c r="Q13" s="323"/>
      <c r="R13" s="283" t="e">
        <f>SUM(#REF!)</f>
        <v>#REF!</v>
      </c>
      <c r="S13" s="324"/>
      <c r="T13" s="324"/>
      <c r="U13" s="324"/>
      <c r="V13" s="324"/>
      <c r="W13" s="325"/>
      <c r="X13" s="325"/>
      <c r="Y13" s="326"/>
      <c r="Z13" s="326"/>
      <c r="AA13" s="326"/>
      <c r="AB13" s="326"/>
      <c r="AC13" s="326"/>
      <c r="AD13" s="326"/>
      <c r="AE13" s="326"/>
      <c r="AF13" s="326"/>
      <c r="AG13" s="326"/>
      <c r="AH13" s="326"/>
      <c r="AI13" s="326"/>
      <c r="AJ13" s="315" t="e">
        <f>SUM(C13:Z13)</f>
        <v>#REF!</v>
      </c>
      <c r="AK13" s="322"/>
      <c r="AL13" s="163"/>
      <c r="AM13" s="140"/>
    </row>
    <row r="14" spans="1:39" ht="22.5" customHeight="1" x14ac:dyDescent="0.25">
      <c r="A14" s="144"/>
      <c r="B14" s="161" t="s">
        <v>228</v>
      </c>
      <c r="C14" s="278">
        <f>SUM('coord. neurocirugia '!B19)</f>
        <v>3056000000</v>
      </c>
      <c r="D14" s="174"/>
      <c r="E14" s="174"/>
      <c r="F14" s="174"/>
      <c r="G14" s="174"/>
      <c r="H14" s="174"/>
      <c r="I14" s="174"/>
      <c r="J14" s="174"/>
      <c r="K14" s="174"/>
      <c r="L14" s="175"/>
      <c r="M14" s="175"/>
      <c r="N14" s="175"/>
      <c r="O14" s="182"/>
      <c r="P14" s="182"/>
      <c r="Q14" s="182"/>
      <c r="R14" s="178"/>
      <c r="S14" s="178"/>
      <c r="T14" s="178"/>
      <c r="U14" s="178"/>
      <c r="V14" s="178"/>
      <c r="W14" s="164"/>
      <c r="X14" s="164"/>
      <c r="Y14" s="169"/>
      <c r="Z14" s="169"/>
      <c r="AA14" s="169"/>
      <c r="AB14" s="169"/>
      <c r="AC14" s="169"/>
      <c r="AD14" s="169"/>
      <c r="AE14" s="169"/>
      <c r="AF14" s="169"/>
      <c r="AG14" s="169"/>
      <c r="AH14" s="169"/>
      <c r="AI14" s="169"/>
      <c r="AJ14" s="315">
        <f>SUM(C14:Y14)</f>
        <v>3056000000</v>
      </c>
      <c r="AK14" s="170"/>
      <c r="AL14" s="163"/>
      <c r="AM14" s="140"/>
    </row>
    <row r="15" spans="1:39" ht="22.5" customHeight="1" x14ac:dyDescent="0.25">
      <c r="A15" s="144"/>
      <c r="B15" s="159" t="s">
        <v>121</v>
      </c>
      <c r="C15" s="174"/>
      <c r="D15" s="174"/>
      <c r="E15" s="174"/>
      <c r="F15" s="174"/>
      <c r="G15" s="174"/>
      <c r="H15" s="174"/>
      <c r="I15" s="174"/>
      <c r="J15" s="279" t="e">
        <f>SUM(#REF!)</f>
        <v>#REF!</v>
      </c>
      <c r="K15" s="174"/>
      <c r="L15" s="175"/>
      <c r="M15" s="175"/>
      <c r="N15" s="175"/>
      <c r="O15" s="175"/>
      <c r="P15" s="175"/>
      <c r="Q15" s="175"/>
      <c r="R15" s="175"/>
      <c r="S15" s="175"/>
      <c r="T15" s="175"/>
      <c r="U15" s="175"/>
      <c r="V15" s="175"/>
      <c r="W15" s="159"/>
      <c r="X15" s="159"/>
      <c r="Y15" s="161"/>
      <c r="Z15" s="161"/>
      <c r="AA15" s="161"/>
      <c r="AB15" s="161"/>
      <c r="AC15" s="161"/>
      <c r="AD15" s="161"/>
      <c r="AE15" s="161"/>
      <c r="AF15" s="161"/>
      <c r="AG15" s="161"/>
      <c r="AH15" s="161"/>
      <c r="AI15" s="161"/>
      <c r="AJ15" s="315" t="e">
        <f>SUM(C15:Y15)</f>
        <v>#REF!</v>
      </c>
      <c r="AK15" s="162"/>
      <c r="AL15" s="163"/>
      <c r="AM15" s="146"/>
    </row>
    <row r="16" spans="1:39" ht="22.5" customHeight="1" x14ac:dyDescent="0.25">
      <c r="A16" s="144"/>
      <c r="B16" s="291" t="s">
        <v>55</v>
      </c>
      <c r="C16" s="310"/>
      <c r="D16" s="310"/>
      <c r="E16" s="310"/>
      <c r="F16" s="310"/>
      <c r="G16" s="279" t="e">
        <f>SUM(#REF!)</f>
        <v>#REF!</v>
      </c>
      <c r="H16" s="286" t="e">
        <f>SUM(#REF!)</f>
        <v>#REF!</v>
      </c>
      <c r="I16" s="310"/>
      <c r="J16" s="310"/>
      <c r="K16" s="310"/>
      <c r="L16" s="311"/>
      <c r="M16" s="311"/>
      <c r="N16" s="311"/>
      <c r="O16" s="311"/>
      <c r="P16" s="311"/>
      <c r="Q16" s="311"/>
      <c r="R16" s="311"/>
      <c r="S16" s="312"/>
      <c r="T16" s="312"/>
      <c r="U16" s="310"/>
      <c r="V16" s="309"/>
      <c r="W16" s="173"/>
      <c r="X16" s="300" t="e">
        <f>SUM(#REF!)</f>
        <v>#REF!</v>
      </c>
      <c r="Y16" s="313"/>
      <c r="Z16" s="313"/>
      <c r="AA16" s="313"/>
      <c r="AB16" s="313"/>
      <c r="AC16" s="313"/>
      <c r="AD16" s="313"/>
      <c r="AE16" s="313"/>
      <c r="AF16" s="313"/>
      <c r="AG16" s="313"/>
      <c r="AH16" s="313"/>
      <c r="AI16" s="313"/>
      <c r="AJ16" s="315" t="e">
        <f>SUM(G16+H16+X16)</f>
        <v>#REF!</v>
      </c>
      <c r="AK16" s="162"/>
      <c r="AL16" s="163"/>
      <c r="AM16" s="146"/>
    </row>
    <row r="17" spans="1:39" ht="22.5" customHeight="1" x14ac:dyDescent="0.25">
      <c r="A17" s="128"/>
      <c r="B17" s="171" t="s">
        <v>220</v>
      </c>
      <c r="C17" s="176"/>
      <c r="D17" s="176"/>
      <c r="E17" s="176"/>
      <c r="F17" s="176"/>
      <c r="G17" s="176"/>
      <c r="H17" s="176"/>
      <c r="I17" s="176"/>
      <c r="J17" s="176"/>
      <c r="K17" s="176"/>
      <c r="L17" s="177"/>
      <c r="M17" s="177"/>
      <c r="N17" s="177"/>
      <c r="O17" s="177"/>
      <c r="P17" s="177"/>
      <c r="Q17" s="177"/>
      <c r="R17" s="177"/>
      <c r="S17" s="177"/>
      <c r="T17" s="279">
        <f>SUM('OFICINA CALIDAD'!C23)</f>
        <v>27282320</v>
      </c>
      <c r="U17" s="279">
        <f>SUM('OFICINA CALIDAD'!C22)</f>
        <v>16000000</v>
      </c>
      <c r="V17" s="175"/>
      <c r="W17" s="159"/>
      <c r="X17" s="159"/>
      <c r="Y17" s="161"/>
      <c r="Z17" s="285">
        <f>SUM('OFICINA CALIDAD'!C21)</f>
        <v>900000</v>
      </c>
      <c r="AA17" s="285"/>
      <c r="AB17" s="285"/>
      <c r="AC17" s="285"/>
      <c r="AD17" s="285"/>
      <c r="AE17" s="285"/>
      <c r="AF17" s="285"/>
      <c r="AG17" s="285"/>
      <c r="AH17" s="285"/>
      <c r="AI17" s="285"/>
      <c r="AJ17" s="315">
        <f>SUM(C17:Z17)</f>
        <v>44182320</v>
      </c>
      <c r="AK17" s="162"/>
      <c r="AL17" s="163"/>
      <c r="AM17" s="146"/>
    </row>
    <row r="18" spans="1:39" s="270" customFormat="1" ht="22.5" customHeight="1" x14ac:dyDescent="0.25">
      <c r="B18" s="171" t="s">
        <v>56</v>
      </c>
      <c r="C18" s="176"/>
      <c r="D18" s="176"/>
      <c r="E18" s="176"/>
      <c r="F18" s="176"/>
      <c r="G18" s="176"/>
      <c r="H18" s="286" t="e">
        <f>SUM(#REF!)</f>
        <v>#REF!</v>
      </c>
      <c r="I18" s="176"/>
      <c r="J18" s="176"/>
      <c r="K18" s="176"/>
      <c r="L18" s="177"/>
      <c r="M18" s="177"/>
      <c r="N18" s="177"/>
      <c r="O18" s="177"/>
      <c r="P18" s="177"/>
      <c r="Q18" s="177"/>
      <c r="R18" s="177"/>
      <c r="S18" s="177"/>
      <c r="T18" s="174"/>
      <c r="U18" s="174"/>
      <c r="V18" s="175"/>
      <c r="W18" s="159"/>
      <c r="X18" s="159"/>
      <c r="Y18" s="161"/>
      <c r="Z18" s="161"/>
      <c r="AA18" s="161"/>
      <c r="AB18" s="161"/>
      <c r="AC18" s="161"/>
      <c r="AD18" s="161"/>
      <c r="AE18" s="161"/>
      <c r="AF18" s="161"/>
      <c r="AG18" s="161"/>
      <c r="AH18" s="161"/>
      <c r="AI18" s="161"/>
      <c r="AJ18" s="315" t="e">
        <f>SUM(C18:Z18)</f>
        <v>#REF!</v>
      </c>
      <c r="AK18" s="162"/>
      <c r="AL18" s="163"/>
      <c r="AM18" s="146"/>
    </row>
    <row r="19" spans="1:39" ht="22.5" customHeight="1" x14ac:dyDescent="0.25">
      <c r="A19" s="125"/>
      <c r="B19" s="291" t="s">
        <v>221</v>
      </c>
      <c r="C19" s="293"/>
      <c r="D19" s="293"/>
      <c r="E19" s="293"/>
      <c r="F19" s="293"/>
      <c r="G19" s="279" t="e">
        <f>SUM(#REF!)</f>
        <v>#REF!</v>
      </c>
      <c r="H19" s="286" t="e">
        <f>SUM(#REF!)</f>
        <v>#REF!</v>
      </c>
      <c r="I19" s="293" t="e">
        <f>SUM(#REF!)</f>
        <v>#REF!</v>
      </c>
      <c r="J19" s="293" t="e">
        <f>SUM(#REF!)</f>
        <v>#REF!</v>
      </c>
      <c r="K19" s="293" t="e">
        <f>SUM(#REF!)</f>
        <v>#REF!</v>
      </c>
      <c r="L19" s="292"/>
      <c r="M19" s="294"/>
      <c r="N19" s="294"/>
      <c r="O19" s="294"/>
      <c r="P19" s="294"/>
      <c r="Q19" s="283" t="e">
        <f>SUM(#REF!)</f>
        <v>#REF!</v>
      </c>
      <c r="R19" s="294"/>
      <c r="S19" s="295" t="e">
        <f>SUM(#REF!)</f>
        <v>#REF!</v>
      </c>
      <c r="T19" s="279"/>
      <c r="U19" s="296"/>
      <c r="V19" s="296"/>
      <c r="W19" s="297"/>
      <c r="X19" s="298"/>
      <c r="Y19" s="299"/>
      <c r="Z19" s="299"/>
      <c r="AA19" s="299" t="e">
        <f>SUM(#REF!)</f>
        <v>#REF!</v>
      </c>
      <c r="AB19" s="299" t="e">
        <f>SUM(#REF!)</f>
        <v>#REF!</v>
      </c>
      <c r="AC19" s="299" t="e">
        <f>SUM(#REF!)</f>
        <v>#REF!</v>
      </c>
      <c r="AD19" s="299"/>
      <c r="AE19" s="299" t="e">
        <f>SUM(#REF!)</f>
        <v>#REF!</v>
      </c>
      <c r="AF19" s="299" t="e">
        <f>SUM(#REF!)</f>
        <v>#REF!</v>
      </c>
      <c r="AG19" s="299"/>
      <c r="AH19" s="299"/>
      <c r="AI19" s="299"/>
      <c r="AJ19" s="315" t="e">
        <f>SUM(C19:AF19)</f>
        <v>#REF!</v>
      </c>
      <c r="AK19" s="170"/>
      <c r="AL19" s="163"/>
      <c r="AM19" s="146"/>
    </row>
    <row r="20" spans="1:39" ht="22.5" customHeight="1" x14ac:dyDescent="0.25">
      <c r="A20" s="125"/>
      <c r="B20" s="173" t="s">
        <v>233</v>
      </c>
      <c r="C20" s="278"/>
      <c r="D20" s="278" t="e">
        <f>SUM(#REF!)</f>
        <v>#REF!</v>
      </c>
      <c r="E20" s="278"/>
      <c r="F20" s="278"/>
      <c r="G20" s="278"/>
      <c r="H20" s="278" t="e">
        <f>SUM(#REF!)</f>
        <v>#REF!</v>
      </c>
      <c r="I20" s="278"/>
      <c r="J20" s="278" t="e">
        <f>SUM(#REF!)</f>
        <v>#REF!</v>
      </c>
      <c r="K20" s="278" t="e">
        <f>SUM(#REF!)</f>
        <v>#REF!</v>
      </c>
      <c r="L20" s="300" t="e">
        <f>SUM(#REF!)</f>
        <v>#REF!</v>
      </c>
      <c r="M20" s="296"/>
      <c r="N20" s="296"/>
      <c r="O20" s="296"/>
      <c r="P20" s="296"/>
      <c r="Q20" s="296"/>
      <c r="R20" s="281" t="e">
        <f>SUM(#REF!)</f>
        <v>#REF!</v>
      </c>
      <c r="S20" s="281" t="e">
        <f>SUM(#REF!)</f>
        <v>#REF!</v>
      </c>
      <c r="T20" s="279"/>
      <c r="U20" s="296"/>
      <c r="V20" s="301"/>
      <c r="W20" s="302"/>
      <c r="X20" s="297"/>
      <c r="Y20" s="297"/>
      <c r="Z20" s="297"/>
      <c r="AA20" s="297"/>
      <c r="AB20" s="297"/>
      <c r="AC20" s="297"/>
      <c r="AD20" s="300" t="e">
        <f>SUM(#REF!)</f>
        <v>#REF!</v>
      </c>
      <c r="AE20" s="297"/>
      <c r="AF20" s="297"/>
      <c r="AG20" s="300" t="e">
        <f>SUM(#REF!)</f>
        <v>#REF!</v>
      </c>
      <c r="AH20" s="300" t="e">
        <f>SUM(#REF!)</f>
        <v>#REF!</v>
      </c>
      <c r="AI20" s="300" t="e">
        <f>SUM(#REF!)</f>
        <v>#REF!</v>
      </c>
      <c r="AJ20" s="315" t="e">
        <f>SUM(C20:AI20)</f>
        <v>#REF!</v>
      </c>
      <c r="AK20" s="162"/>
      <c r="AL20" s="163"/>
      <c r="AM20" s="146"/>
    </row>
    <row r="21" spans="1:39" ht="36.75" customHeight="1" x14ac:dyDescent="0.25">
      <c r="A21" s="125"/>
      <c r="B21" s="316" t="s">
        <v>227</v>
      </c>
      <c r="C21" s="317" t="e">
        <f>SUM(C6:C20)</f>
        <v>#REF!</v>
      </c>
      <c r="D21" s="317" t="e">
        <f>SUM(D6:D20)</f>
        <v>#REF!</v>
      </c>
      <c r="E21" s="317" t="e">
        <f t="shared" ref="E21:AI21" si="1">SUM(E6:E20)</f>
        <v>#REF!</v>
      </c>
      <c r="F21" s="317" t="e">
        <f t="shared" si="1"/>
        <v>#REF!</v>
      </c>
      <c r="G21" s="317" t="e">
        <f t="shared" si="1"/>
        <v>#REF!</v>
      </c>
      <c r="H21" s="317" t="e">
        <f t="shared" si="1"/>
        <v>#REF!</v>
      </c>
      <c r="I21" s="317" t="e">
        <f t="shared" si="1"/>
        <v>#REF!</v>
      </c>
      <c r="J21" s="317" t="e">
        <f t="shared" si="1"/>
        <v>#REF!</v>
      </c>
      <c r="K21" s="317" t="e">
        <f t="shared" si="1"/>
        <v>#REF!</v>
      </c>
      <c r="L21" s="317" t="e">
        <f t="shared" si="1"/>
        <v>#REF!</v>
      </c>
      <c r="M21" s="317" t="e">
        <f t="shared" si="1"/>
        <v>#REF!</v>
      </c>
      <c r="N21" s="317" t="e">
        <f t="shared" si="1"/>
        <v>#REF!</v>
      </c>
      <c r="O21" s="317" t="e">
        <f t="shared" si="1"/>
        <v>#REF!</v>
      </c>
      <c r="P21" s="317" t="e">
        <f t="shared" si="1"/>
        <v>#REF!</v>
      </c>
      <c r="Q21" s="317" t="e">
        <f t="shared" si="1"/>
        <v>#REF!</v>
      </c>
      <c r="R21" s="317" t="e">
        <f t="shared" si="1"/>
        <v>#REF!</v>
      </c>
      <c r="S21" s="317" t="e">
        <f t="shared" si="1"/>
        <v>#REF!</v>
      </c>
      <c r="T21" s="317">
        <f t="shared" si="1"/>
        <v>27282320</v>
      </c>
      <c r="U21" s="317">
        <f t="shared" si="1"/>
        <v>16000000</v>
      </c>
      <c r="V21" s="317">
        <f t="shared" si="1"/>
        <v>0</v>
      </c>
      <c r="W21" s="317">
        <f t="shared" si="1"/>
        <v>0</v>
      </c>
      <c r="X21" s="317" t="e">
        <f t="shared" si="1"/>
        <v>#REF!</v>
      </c>
      <c r="Y21" s="317">
        <f t="shared" si="1"/>
        <v>0</v>
      </c>
      <c r="Z21" s="317">
        <f t="shared" si="1"/>
        <v>900000</v>
      </c>
      <c r="AA21" s="317" t="e">
        <f t="shared" si="1"/>
        <v>#REF!</v>
      </c>
      <c r="AB21" s="317" t="e">
        <f t="shared" si="1"/>
        <v>#REF!</v>
      </c>
      <c r="AC21" s="317" t="e">
        <f t="shared" si="1"/>
        <v>#REF!</v>
      </c>
      <c r="AD21" s="317" t="e">
        <f t="shared" si="1"/>
        <v>#REF!</v>
      </c>
      <c r="AE21" s="317" t="e">
        <f t="shared" si="1"/>
        <v>#REF!</v>
      </c>
      <c r="AF21" s="317" t="e">
        <f t="shared" si="1"/>
        <v>#REF!</v>
      </c>
      <c r="AG21" s="317" t="e">
        <f t="shared" si="1"/>
        <v>#REF!</v>
      </c>
      <c r="AH21" s="317" t="e">
        <f t="shared" si="1"/>
        <v>#REF!</v>
      </c>
      <c r="AI21" s="317" t="e">
        <f t="shared" si="1"/>
        <v>#REF!</v>
      </c>
      <c r="AJ21" s="314" t="e">
        <f>SUM(AJ6:AJ20)</f>
        <v>#REF!</v>
      </c>
      <c r="AK21" s="172"/>
      <c r="AL21" s="172"/>
      <c r="AM21" s="146"/>
    </row>
    <row r="22" spans="1:39" s="270" customFormat="1" ht="22.5" customHeight="1" x14ac:dyDescent="0.25">
      <c r="B22" s="288"/>
      <c r="C22" s="287"/>
      <c r="D22" s="287"/>
      <c r="E22" s="287"/>
      <c r="F22" s="287"/>
      <c r="G22" s="287"/>
      <c r="H22" s="287"/>
      <c r="I22" s="287"/>
      <c r="J22" s="287"/>
      <c r="K22" s="289"/>
      <c r="L22" s="289"/>
      <c r="M22" s="289"/>
      <c r="N22" s="289"/>
      <c r="O22" s="289"/>
      <c r="P22" s="289"/>
      <c r="Q22" s="289"/>
      <c r="R22" s="287"/>
      <c r="S22" s="287"/>
      <c r="T22" s="289"/>
      <c r="U22" s="289"/>
      <c r="V22" s="289"/>
      <c r="W22" s="287"/>
      <c r="X22" s="289"/>
      <c r="Y22" s="287"/>
      <c r="Z22" s="287"/>
      <c r="AA22" s="287"/>
      <c r="AB22" s="287"/>
      <c r="AC22" s="287"/>
      <c r="AD22" s="287"/>
      <c r="AE22" s="287"/>
      <c r="AF22" s="287"/>
      <c r="AG22" s="287"/>
      <c r="AH22" s="287"/>
      <c r="AI22" s="287"/>
      <c r="AJ22" s="290"/>
      <c r="AK22" s="287"/>
      <c r="AL22" s="287"/>
      <c r="AM22" s="146"/>
    </row>
    <row r="23" spans="1:39" ht="22.5" customHeight="1" x14ac:dyDescent="0.25">
      <c r="A23" s="125"/>
      <c r="B23" s="150"/>
      <c r="C23" s="146"/>
      <c r="D23" s="146"/>
      <c r="E23" s="146"/>
      <c r="F23" s="146"/>
      <c r="G23" s="146"/>
      <c r="H23" s="146"/>
      <c r="I23" s="149"/>
      <c r="J23" s="149"/>
      <c r="K23" s="149"/>
      <c r="L23" s="149"/>
      <c r="M23" s="149"/>
      <c r="N23" s="146"/>
      <c r="O23" s="146"/>
      <c r="P23" s="146"/>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6"/>
    </row>
    <row r="24" spans="1:39" s="144" customFormat="1" ht="32.25" customHeight="1" x14ac:dyDescent="0.25">
      <c r="B24" s="318" t="s">
        <v>333</v>
      </c>
      <c r="C24" s="319"/>
      <c r="D24" s="319"/>
      <c r="E24" s="320"/>
      <c r="F24" s="146"/>
      <c r="G24" s="146"/>
      <c r="H24" s="146"/>
      <c r="I24" s="149"/>
      <c r="J24" s="149"/>
      <c r="K24" s="149"/>
      <c r="L24" s="149"/>
      <c r="M24" s="149"/>
      <c r="N24" s="146"/>
      <c r="O24" s="146"/>
      <c r="P24" s="146"/>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6"/>
    </row>
    <row r="25" spans="1:39" ht="15.75" customHeight="1" x14ac:dyDescent="0.25">
      <c r="A25" s="125"/>
      <c r="B25" s="150"/>
      <c r="C25" s="146"/>
      <c r="D25" s="146"/>
      <c r="E25" s="146"/>
      <c r="F25" s="146"/>
      <c r="G25" s="146"/>
      <c r="H25" s="146"/>
      <c r="I25" s="149"/>
      <c r="J25" s="149"/>
      <c r="K25" s="149"/>
      <c r="L25" s="149"/>
      <c r="M25" s="149"/>
      <c r="N25" s="146"/>
      <c r="O25" s="146"/>
      <c r="P25" s="146"/>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6"/>
    </row>
    <row r="26" spans="1:39" ht="22.5" customHeight="1" x14ac:dyDescent="0.25">
      <c r="A26" s="125"/>
      <c r="B26" s="148" t="s">
        <v>225</v>
      </c>
      <c r="C26" s="144"/>
      <c r="D26" s="144"/>
      <c r="E26" s="144"/>
      <c r="F26" s="144"/>
      <c r="G26" s="144"/>
      <c r="I26" s="144"/>
      <c r="K26" s="144"/>
      <c r="L26" s="144"/>
      <c r="M26" s="144"/>
      <c r="N26" s="144"/>
      <c r="P26" s="144"/>
      <c r="Q26" s="144"/>
      <c r="R26" s="144"/>
      <c r="T26" s="144"/>
      <c r="U26" s="144"/>
      <c r="V26" s="144"/>
      <c r="W26" s="144"/>
      <c r="X26" s="144"/>
      <c r="Y26" s="144"/>
      <c r="AJ26" s="144"/>
      <c r="AK26" s="144"/>
      <c r="AL26" s="144"/>
      <c r="AM26" s="144"/>
    </row>
    <row r="27" spans="1:39" ht="22.5" customHeight="1" x14ac:dyDescent="0.25">
      <c r="A27" s="125"/>
      <c r="B27" s="148" t="s">
        <v>226</v>
      </c>
      <c r="C27" s="144"/>
      <c r="D27" s="144"/>
      <c r="E27" s="144"/>
      <c r="F27" s="144"/>
      <c r="G27" s="144"/>
      <c r="I27" s="144"/>
      <c r="K27" s="144"/>
      <c r="L27" s="144"/>
      <c r="M27" s="144"/>
      <c r="N27" s="144"/>
      <c r="P27" s="144"/>
      <c r="Q27" s="144"/>
      <c r="R27" s="144"/>
      <c r="T27" s="144"/>
      <c r="U27" s="144"/>
      <c r="V27" s="144"/>
      <c r="W27" s="144"/>
      <c r="X27" s="144"/>
      <c r="Y27" s="144"/>
      <c r="AJ27" s="144"/>
      <c r="AK27" s="144"/>
      <c r="AL27" s="144"/>
      <c r="AM27" s="144"/>
    </row>
  </sheetData>
  <mergeCells count="4">
    <mergeCell ref="A1:AJ1"/>
    <mergeCell ref="A2:AJ2"/>
    <mergeCell ref="B4:B5"/>
    <mergeCell ref="C4:I4"/>
  </mergeCells>
  <pageMargins left="0.70866141732283472" right="0.70866141732283472" top="0.74803149606299213" bottom="0.74803149606299213" header="0.31496062992125984" footer="0.31496062992125984"/>
  <pageSetup paperSize="5"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D10" workbookViewId="0">
      <selection activeCell="J76" sqref="J76"/>
    </sheetView>
  </sheetViews>
  <sheetFormatPr baseColWidth="10" defaultRowHeight="39" customHeight="1" x14ac:dyDescent="0.25"/>
  <cols>
    <col min="1" max="1" width="8.85546875" style="191" customWidth="1"/>
    <col min="2" max="2" width="22.5703125" style="191" customWidth="1"/>
    <col min="3" max="3" width="50.85546875" style="191" customWidth="1"/>
    <col min="4" max="4" width="14.28515625" style="191" customWidth="1"/>
    <col min="5" max="5" width="7.85546875" style="191" customWidth="1"/>
    <col min="6" max="6" width="11.42578125" style="191"/>
    <col min="7" max="7" width="14" style="191" customWidth="1"/>
    <col min="8" max="8" width="15.42578125" style="191" customWidth="1"/>
    <col min="9" max="9" width="17.42578125" style="191" customWidth="1"/>
    <col min="10" max="10" width="17.28515625" style="191" customWidth="1"/>
    <col min="11" max="11" width="28.7109375" style="191" customWidth="1"/>
    <col min="12" max="16384" width="11.42578125" style="191"/>
  </cols>
  <sheetData>
    <row r="1" spans="2:12" ht="24.75" customHeight="1" x14ac:dyDescent="0.25">
      <c r="B1" s="396" t="s">
        <v>265</v>
      </c>
      <c r="C1" s="396"/>
      <c r="D1" s="396"/>
      <c r="E1" s="396"/>
      <c r="F1" s="396"/>
      <c r="G1" s="396"/>
      <c r="H1" s="396"/>
      <c r="I1" s="396"/>
    </row>
    <row r="2" spans="2:12" ht="51.75" customHeight="1" x14ac:dyDescent="0.25">
      <c r="B2" s="47" t="s">
        <v>11</v>
      </c>
      <c r="C2" s="47" t="s">
        <v>12</v>
      </c>
      <c r="D2" s="47" t="s">
        <v>13</v>
      </c>
      <c r="E2" s="47" t="s">
        <v>14</v>
      </c>
      <c r="F2" s="47" t="s">
        <v>19</v>
      </c>
      <c r="G2" s="47" t="s">
        <v>21</v>
      </c>
      <c r="H2" s="47" t="s">
        <v>26</v>
      </c>
      <c r="I2" s="252" t="s">
        <v>264</v>
      </c>
      <c r="J2" s="210" t="s">
        <v>289</v>
      </c>
    </row>
    <row r="3" spans="2:12" ht="45.75" customHeight="1" x14ac:dyDescent="0.25">
      <c r="B3" s="30" t="s">
        <v>61</v>
      </c>
      <c r="C3" s="31" t="s">
        <v>62</v>
      </c>
      <c r="D3" s="36">
        <v>11000000</v>
      </c>
      <c r="E3" s="32">
        <v>2</v>
      </c>
      <c r="F3" s="48" t="s">
        <v>111</v>
      </c>
      <c r="G3" s="49">
        <v>22000000</v>
      </c>
      <c r="H3" s="34" t="s">
        <v>59</v>
      </c>
      <c r="I3" s="253" t="s">
        <v>239</v>
      </c>
      <c r="J3" s="254" t="s">
        <v>290</v>
      </c>
      <c r="K3" s="199" t="s">
        <v>291</v>
      </c>
    </row>
    <row r="4" spans="2:12" ht="250.5" customHeight="1" x14ac:dyDescent="0.25">
      <c r="B4" s="204" t="s">
        <v>64</v>
      </c>
      <c r="C4" s="31" t="s">
        <v>65</v>
      </c>
      <c r="D4" s="200">
        <v>42000000</v>
      </c>
      <c r="E4" s="200">
        <v>1</v>
      </c>
      <c r="F4" s="201" t="s">
        <v>111</v>
      </c>
      <c r="G4" s="202">
        <v>42000000</v>
      </c>
      <c r="H4" s="203" t="s">
        <v>59</v>
      </c>
      <c r="I4" s="255" t="s">
        <v>238</v>
      </c>
      <c r="J4" s="254" t="s">
        <v>292</v>
      </c>
      <c r="K4" s="256" t="s">
        <v>293</v>
      </c>
    </row>
    <row r="5" spans="2:12" ht="208.5" customHeight="1" x14ac:dyDescent="0.25">
      <c r="B5" s="204" t="s">
        <v>66</v>
      </c>
      <c r="C5" s="205" t="s">
        <v>67</v>
      </c>
      <c r="D5" s="200">
        <v>12000000</v>
      </c>
      <c r="E5" s="200">
        <v>2</v>
      </c>
      <c r="F5" s="201" t="s">
        <v>63</v>
      </c>
      <c r="G5" s="202">
        <v>24000000</v>
      </c>
      <c r="H5" s="203" t="s">
        <v>59</v>
      </c>
      <c r="I5" s="255" t="s">
        <v>238</v>
      </c>
      <c r="J5" s="254" t="s">
        <v>294</v>
      </c>
      <c r="K5" s="185" t="s">
        <v>295</v>
      </c>
    </row>
    <row r="6" spans="2:12" ht="231" customHeight="1" x14ac:dyDescent="0.25">
      <c r="B6" s="204" t="s">
        <v>68</v>
      </c>
      <c r="C6" s="205" t="s">
        <v>69</v>
      </c>
      <c r="D6" s="200">
        <v>1295000</v>
      </c>
      <c r="E6" s="200">
        <v>2</v>
      </c>
      <c r="F6" s="201" t="s">
        <v>111</v>
      </c>
      <c r="G6" s="202">
        <v>2590000</v>
      </c>
      <c r="H6" s="203" t="s">
        <v>70</v>
      </c>
      <c r="I6" s="255" t="s">
        <v>238</v>
      </c>
      <c r="J6" s="254" t="s">
        <v>296</v>
      </c>
    </row>
    <row r="7" spans="2:12" ht="34.5" customHeight="1" x14ac:dyDescent="0.25">
      <c r="B7" s="30" t="s">
        <v>71</v>
      </c>
      <c r="C7" s="35" t="s">
        <v>72</v>
      </c>
      <c r="D7" s="32">
        <v>154000</v>
      </c>
      <c r="E7" s="33">
        <v>2</v>
      </c>
      <c r="F7" s="48" t="s">
        <v>111</v>
      </c>
      <c r="G7" s="49">
        <f>SUM(D7*E7)</f>
        <v>308000</v>
      </c>
      <c r="H7" s="34" t="s">
        <v>70</v>
      </c>
      <c r="I7" s="257" t="s">
        <v>238</v>
      </c>
      <c r="J7" s="254" t="s">
        <v>296</v>
      </c>
    </row>
    <row r="8" spans="2:12" ht="156" customHeight="1" x14ac:dyDescent="0.25">
      <c r="B8" s="204" t="s">
        <v>297</v>
      </c>
      <c r="C8" s="205" t="s">
        <v>73</v>
      </c>
      <c r="D8" s="200">
        <v>54000000</v>
      </c>
      <c r="E8" s="211">
        <v>1</v>
      </c>
      <c r="F8" s="201" t="s">
        <v>111</v>
      </c>
      <c r="G8" s="202">
        <f t="shared" ref="G8:G9" si="0">SUM(D8*E8)</f>
        <v>54000000</v>
      </c>
      <c r="H8" s="203" t="s">
        <v>70</v>
      </c>
      <c r="I8" s="258" t="s">
        <v>247</v>
      </c>
      <c r="J8" s="254" t="s">
        <v>298</v>
      </c>
      <c r="K8" s="190" t="s">
        <v>299</v>
      </c>
      <c r="L8" s="191" t="s">
        <v>255</v>
      </c>
    </row>
    <row r="9" spans="2:12" ht="39" customHeight="1" x14ac:dyDescent="0.25">
      <c r="B9" s="30" t="s">
        <v>74</v>
      </c>
      <c r="C9" s="39" t="s">
        <v>75</v>
      </c>
      <c r="D9" s="206">
        <v>30000000</v>
      </c>
      <c r="E9" s="206">
        <v>2</v>
      </c>
      <c r="F9" s="207" t="s">
        <v>111</v>
      </c>
      <c r="G9" s="208">
        <f t="shared" si="0"/>
        <v>60000000</v>
      </c>
      <c r="H9" s="209" t="s">
        <v>70</v>
      </c>
      <c r="I9" s="259" t="s">
        <v>240</v>
      </c>
      <c r="J9" s="254" t="s">
        <v>296</v>
      </c>
    </row>
    <row r="10" spans="2:12" ht="101.25" customHeight="1" x14ac:dyDescent="0.25">
      <c r="B10" s="30" t="s">
        <v>76</v>
      </c>
      <c r="C10" s="39" t="s">
        <v>77</v>
      </c>
      <c r="D10" s="206">
        <v>27000000</v>
      </c>
      <c r="E10" s="206">
        <v>1</v>
      </c>
      <c r="F10" s="207" t="s">
        <v>111</v>
      </c>
      <c r="G10" s="208">
        <v>27000000</v>
      </c>
      <c r="H10" s="209" t="s">
        <v>70</v>
      </c>
      <c r="I10" s="259" t="s">
        <v>241</v>
      </c>
      <c r="J10" s="254" t="s">
        <v>300</v>
      </c>
    </row>
    <row r="11" spans="2:12" ht="83.25" customHeight="1" x14ac:dyDescent="0.25">
      <c r="B11" s="30" t="s">
        <v>78</v>
      </c>
      <c r="C11" s="39" t="s">
        <v>79</v>
      </c>
      <c r="D11" s="206">
        <v>2016000</v>
      </c>
      <c r="E11" s="206">
        <v>1</v>
      </c>
      <c r="F11" s="207" t="s">
        <v>111</v>
      </c>
      <c r="G11" s="208">
        <v>2016000</v>
      </c>
      <c r="H11" s="209" t="s">
        <v>70</v>
      </c>
      <c r="I11" s="259" t="s">
        <v>242</v>
      </c>
      <c r="J11" s="254" t="s">
        <v>300</v>
      </c>
    </row>
    <row r="12" spans="2:12" ht="59.25" customHeight="1" x14ac:dyDescent="0.25">
      <c r="B12" s="30" t="s">
        <v>80</v>
      </c>
      <c r="C12" s="30" t="s">
        <v>80</v>
      </c>
      <c r="D12" s="206">
        <v>87000000</v>
      </c>
      <c r="E12" s="206">
        <v>1</v>
      </c>
      <c r="F12" s="207" t="s">
        <v>111</v>
      </c>
      <c r="G12" s="208">
        <v>87000000</v>
      </c>
      <c r="H12" s="209" t="s">
        <v>59</v>
      </c>
      <c r="I12" s="259" t="s">
        <v>243</v>
      </c>
      <c r="J12" s="254" t="s">
        <v>300</v>
      </c>
    </row>
    <row r="13" spans="2:12" ht="153" customHeight="1" x14ac:dyDescent="0.25">
      <c r="B13" s="30" t="s">
        <v>245</v>
      </c>
      <c r="C13" s="37" t="s">
        <v>81</v>
      </c>
      <c r="D13" s="32">
        <v>3600000</v>
      </c>
      <c r="E13" s="32">
        <v>1</v>
      </c>
      <c r="F13" s="48" t="s">
        <v>111</v>
      </c>
      <c r="G13" s="49">
        <v>3600000</v>
      </c>
      <c r="H13" s="34" t="s">
        <v>82</v>
      </c>
      <c r="I13" s="253" t="s">
        <v>246</v>
      </c>
      <c r="J13" s="254" t="s">
        <v>300</v>
      </c>
    </row>
    <row r="14" spans="2:12" ht="80.25" customHeight="1" x14ac:dyDescent="0.25">
      <c r="B14" s="30" t="s">
        <v>83</v>
      </c>
      <c r="C14" s="38" t="s">
        <v>84</v>
      </c>
      <c r="D14" s="32">
        <v>44100000</v>
      </c>
      <c r="E14" s="32">
        <v>1</v>
      </c>
      <c r="F14" s="48" t="s">
        <v>111</v>
      </c>
      <c r="G14" s="49">
        <v>44100000</v>
      </c>
      <c r="H14" s="34" t="s">
        <v>59</v>
      </c>
      <c r="I14" s="260" t="s">
        <v>244</v>
      </c>
      <c r="J14" s="254" t="s">
        <v>300</v>
      </c>
    </row>
    <row r="15" spans="2:12" ht="39" customHeight="1" x14ac:dyDescent="0.25">
      <c r="B15" s="396" t="s">
        <v>266</v>
      </c>
      <c r="C15" s="396"/>
      <c r="D15" s="396"/>
      <c r="E15" s="396"/>
      <c r="F15" s="396"/>
      <c r="G15" s="396"/>
      <c r="H15" s="396"/>
      <c r="I15" s="396"/>
      <c r="J15" s="192"/>
    </row>
    <row r="16" spans="2:12" ht="39" customHeight="1" x14ac:dyDescent="0.25">
      <c r="B16" s="47" t="s">
        <v>11</v>
      </c>
      <c r="C16" s="47" t="s">
        <v>12</v>
      </c>
      <c r="D16" s="47" t="s">
        <v>13</v>
      </c>
      <c r="E16" s="47" t="s">
        <v>14</v>
      </c>
      <c r="F16" s="47" t="s">
        <v>19</v>
      </c>
      <c r="G16" s="47" t="s">
        <v>21</v>
      </c>
      <c r="H16" s="47" t="s">
        <v>26</v>
      </c>
      <c r="I16" s="252" t="s">
        <v>264</v>
      </c>
      <c r="J16" s="192"/>
    </row>
    <row r="17" spans="2:10" ht="71.25" customHeight="1" x14ac:dyDescent="0.25">
      <c r="B17" s="231" t="s">
        <v>87</v>
      </c>
      <c r="C17" s="231" t="s">
        <v>87</v>
      </c>
      <c r="D17" s="232">
        <v>15000000</v>
      </c>
      <c r="E17" s="233">
        <v>10</v>
      </c>
      <c r="F17" s="189" t="s">
        <v>111</v>
      </c>
      <c r="G17" s="234">
        <f>SUM(D17*E17)</f>
        <v>150000000</v>
      </c>
      <c r="H17" s="235" t="s">
        <v>86</v>
      </c>
      <c r="I17" s="261" t="s">
        <v>281</v>
      </c>
      <c r="J17" s="254" t="s">
        <v>300</v>
      </c>
    </row>
    <row r="18" spans="2:10" ht="59.25" customHeight="1" x14ac:dyDescent="0.25">
      <c r="B18" s="131" t="s">
        <v>88</v>
      </c>
      <c r="C18" s="131" t="s">
        <v>88</v>
      </c>
      <c r="D18" s="213">
        <v>1830000</v>
      </c>
      <c r="E18" s="79">
        <v>4</v>
      </c>
      <c r="F18" s="194" t="s">
        <v>111</v>
      </c>
      <c r="G18" s="212">
        <f t="shared" ref="G18:G24" si="1">SUM(D18*E18)</f>
        <v>7320000</v>
      </c>
      <c r="H18" s="193" t="s">
        <v>86</v>
      </c>
      <c r="I18" s="262" t="s">
        <v>282</v>
      </c>
      <c r="J18" s="254" t="s">
        <v>300</v>
      </c>
    </row>
    <row r="19" spans="2:10" ht="50.25" customHeight="1" x14ac:dyDescent="0.25">
      <c r="B19" s="236" t="s">
        <v>89</v>
      </c>
      <c r="C19" s="236" t="s">
        <v>89</v>
      </c>
      <c r="D19" s="237">
        <v>3600000</v>
      </c>
      <c r="E19" s="238">
        <v>20</v>
      </c>
      <c r="F19" s="189" t="s">
        <v>111</v>
      </c>
      <c r="G19" s="234">
        <f t="shared" si="1"/>
        <v>72000000</v>
      </c>
      <c r="H19" s="235" t="s">
        <v>86</v>
      </c>
      <c r="I19" s="261" t="s">
        <v>283</v>
      </c>
      <c r="J19" s="254" t="s">
        <v>296</v>
      </c>
    </row>
    <row r="20" spans="2:10" ht="44.25" customHeight="1" x14ac:dyDescent="0.25">
      <c r="B20" s="231" t="s">
        <v>89</v>
      </c>
      <c r="C20" s="231" t="s">
        <v>89</v>
      </c>
      <c r="D20" s="232">
        <v>17587571.239999998</v>
      </c>
      <c r="E20" s="239">
        <v>10</v>
      </c>
      <c r="F20" s="189" t="s">
        <v>111</v>
      </c>
      <c r="G20" s="234">
        <f t="shared" si="1"/>
        <v>175875712.39999998</v>
      </c>
      <c r="H20" s="189" t="s">
        <v>86</v>
      </c>
      <c r="I20" s="261" t="s">
        <v>284</v>
      </c>
      <c r="J20" s="254" t="s">
        <v>296</v>
      </c>
    </row>
    <row r="21" spans="2:10" ht="65.25" customHeight="1" x14ac:dyDescent="0.25">
      <c r="B21" s="196" t="s">
        <v>90</v>
      </c>
      <c r="C21" s="195" t="s">
        <v>90</v>
      </c>
      <c r="D21" s="83">
        <v>17920000</v>
      </c>
      <c r="E21" s="80">
        <v>1</v>
      </c>
      <c r="F21" s="194" t="s">
        <v>111</v>
      </c>
      <c r="G21" s="212">
        <f t="shared" si="1"/>
        <v>17920000</v>
      </c>
      <c r="H21" s="194" t="s">
        <v>91</v>
      </c>
      <c r="I21" s="262" t="s">
        <v>285</v>
      </c>
      <c r="J21" s="254" t="s">
        <v>301</v>
      </c>
    </row>
    <row r="22" spans="2:10" ht="188.25" customHeight="1" x14ac:dyDescent="0.25">
      <c r="B22" s="197" t="s">
        <v>92</v>
      </c>
      <c r="C22" s="197" t="s">
        <v>92</v>
      </c>
      <c r="D22" s="84">
        <v>106050000</v>
      </c>
      <c r="E22" s="80">
        <v>1</v>
      </c>
      <c r="F22" s="194" t="s">
        <v>111</v>
      </c>
      <c r="G22" s="212">
        <f t="shared" si="1"/>
        <v>106050000</v>
      </c>
      <c r="H22" s="193" t="s">
        <v>93</v>
      </c>
      <c r="I22" s="262" t="s">
        <v>286</v>
      </c>
      <c r="J22" s="254" t="s">
        <v>300</v>
      </c>
    </row>
    <row r="23" spans="2:10" ht="39" customHeight="1" x14ac:dyDescent="0.25">
      <c r="B23" s="240" t="s">
        <v>94</v>
      </c>
      <c r="C23" s="240" t="s">
        <v>94</v>
      </c>
      <c r="D23" s="237">
        <v>197478</v>
      </c>
      <c r="E23" s="241">
        <v>30</v>
      </c>
      <c r="F23" s="189" t="s">
        <v>111</v>
      </c>
      <c r="G23" s="234">
        <f t="shared" si="1"/>
        <v>5924340</v>
      </c>
      <c r="H23" s="242" t="s">
        <v>95</v>
      </c>
      <c r="I23" s="261" t="s">
        <v>287</v>
      </c>
      <c r="J23" s="254" t="s">
        <v>300</v>
      </c>
    </row>
    <row r="24" spans="2:10" ht="39" customHeight="1" x14ac:dyDescent="0.25">
      <c r="B24" s="81" t="s">
        <v>96</v>
      </c>
      <c r="C24" s="130" t="s">
        <v>97</v>
      </c>
      <c r="D24" s="214">
        <v>2000000</v>
      </c>
      <c r="E24" s="82">
        <v>1</v>
      </c>
      <c r="F24" s="193" t="s">
        <v>111</v>
      </c>
      <c r="G24" s="212">
        <f t="shared" si="1"/>
        <v>2000000</v>
      </c>
      <c r="H24" s="130" t="s">
        <v>95</v>
      </c>
      <c r="I24" s="262" t="s">
        <v>288</v>
      </c>
      <c r="J24" s="254" t="s">
        <v>300</v>
      </c>
    </row>
    <row r="25" spans="2:10" ht="39" customHeight="1" x14ac:dyDescent="0.25">
      <c r="B25" s="396" t="s">
        <v>267</v>
      </c>
      <c r="C25" s="396"/>
      <c r="D25" s="396"/>
      <c r="E25" s="396"/>
      <c r="F25" s="396"/>
      <c r="G25" s="396"/>
      <c r="H25" s="396"/>
      <c r="I25" s="396"/>
      <c r="J25" s="254"/>
    </row>
    <row r="26" spans="2:10" ht="39" customHeight="1" x14ac:dyDescent="0.25">
      <c r="B26" s="47" t="s">
        <v>11</v>
      </c>
      <c r="C26" s="47" t="s">
        <v>12</v>
      </c>
      <c r="D26" s="47" t="s">
        <v>13</v>
      </c>
      <c r="E26" s="47" t="s">
        <v>14</v>
      </c>
      <c r="F26" s="47" t="s">
        <v>19</v>
      </c>
      <c r="G26" s="47" t="s">
        <v>21</v>
      </c>
      <c r="H26" s="47" t="s">
        <v>26</v>
      </c>
      <c r="I26" s="252" t="s">
        <v>264</v>
      </c>
      <c r="J26" s="254"/>
    </row>
    <row r="27" spans="2:10" ht="39" customHeight="1" x14ac:dyDescent="0.25">
      <c r="B27" s="223" t="s">
        <v>143</v>
      </c>
      <c r="C27" s="223" t="s">
        <v>144</v>
      </c>
      <c r="D27" s="114">
        <v>7000000</v>
      </c>
      <c r="E27" s="115">
        <v>1</v>
      </c>
      <c r="F27" s="115" t="s">
        <v>145</v>
      </c>
      <c r="G27" s="243">
        <f>SUM(D27*E27)</f>
        <v>7000000</v>
      </c>
      <c r="H27" s="221" t="s">
        <v>268</v>
      </c>
      <c r="I27" s="263" t="s">
        <v>278</v>
      </c>
      <c r="J27" s="254" t="s">
        <v>300</v>
      </c>
    </row>
    <row r="28" spans="2:10" ht="39" customHeight="1" x14ac:dyDescent="0.25">
      <c r="B28" s="223" t="s">
        <v>146</v>
      </c>
      <c r="C28" s="223" t="s">
        <v>146</v>
      </c>
      <c r="D28" s="244">
        <v>189235.43999999997</v>
      </c>
      <c r="E28" s="115">
        <v>5</v>
      </c>
      <c r="F28" s="115" t="s">
        <v>145</v>
      </c>
      <c r="G28" s="216" t="s">
        <v>52</v>
      </c>
      <c r="H28" s="216" t="s">
        <v>147</v>
      </c>
      <c r="I28" s="261" t="s">
        <v>279</v>
      </c>
      <c r="J28" s="254" t="s">
        <v>300</v>
      </c>
    </row>
    <row r="29" spans="2:10" ht="39" customHeight="1" x14ac:dyDescent="0.25">
      <c r="B29" s="132" t="s">
        <v>148</v>
      </c>
      <c r="C29" s="132" t="s">
        <v>148</v>
      </c>
      <c r="D29" s="111">
        <v>3000000</v>
      </c>
      <c r="E29" s="105">
        <v>2</v>
      </c>
      <c r="F29" s="105" t="s">
        <v>145</v>
      </c>
      <c r="G29" s="129" t="s">
        <v>52</v>
      </c>
      <c r="H29" s="251" t="s">
        <v>147</v>
      </c>
      <c r="I29" s="262" t="s">
        <v>280</v>
      </c>
      <c r="J29" s="254" t="s">
        <v>300</v>
      </c>
    </row>
    <row r="30" spans="2:10" ht="28.5" customHeight="1" x14ac:dyDescent="0.25">
      <c r="B30" s="396" t="s">
        <v>269</v>
      </c>
      <c r="C30" s="396"/>
      <c r="D30" s="396"/>
      <c r="E30" s="396"/>
      <c r="F30" s="396"/>
      <c r="G30" s="396"/>
      <c r="H30" s="396"/>
      <c r="I30" s="396"/>
      <c r="J30" s="254"/>
    </row>
    <row r="31" spans="2:10" ht="28.5" customHeight="1" x14ac:dyDescent="0.25">
      <c r="B31" s="47" t="s">
        <v>11</v>
      </c>
      <c r="C31" s="47" t="s">
        <v>12</v>
      </c>
      <c r="D31" s="47" t="s">
        <v>13</v>
      </c>
      <c r="E31" s="47" t="s">
        <v>14</v>
      </c>
      <c r="F31" s="47" t="s">
        <v>19</v>
      </c>
      <c r="G31" s="47" t="s">
        <v>21</v>
      </c>
      <c r="H31" s="47" t="s">
        <v>26</v>
      </c>
      <c r="I31" s="252" t="s">
        <v>264</v>
      </c>
      <c r="J31" s="254"/>
    </row>
    <row r="32" spans="2:10" ht="86.25" customHeight="1" x14ac:dyDescent="0.25">
      <c r="B32" s="251" t="s">
        <v>150</v>
      </c>
      <c r="C32" s="132" t="s">
        <v>151</v>
      </c>
      <c r="D32" s="137">
        <v>1200000000</v>
      </c>
      <c r="E32" s="135">
        <v>1</v>
      </c>
      <c r="F32" s="193" t="s">
        <v>154</v>
      </c>
      <c r="G32" s="229">
        <f>SUM(D32*E32)</f>
        <v>1200000000</v>
      </c>
      <c r="H32" s="133" t="s">
        <v>149</v>
      </c>
      <c r="I32" s="264" t="s">
        <v>277</v>
      </c>
      <c r="J32" s="254" t="s">
        <v>300</v>
      </c>
    </row>
    <row r="33" spans="2:10" ht="63" customHeight="1" x14ac:dyDescent="0.25">
      <c r="B33" s="245" t="s">
        <v>155</v>
      </c>
      <c r="C33" s="245" t="s">
        <v>155</v>
      </c>
      <c r="D33" s="246">
        <v>126029</v>
      </c>
      <c r="E33" s="247">
        <v>10</v>
      </c>
      <c r="F33" s="235" t="s">
        <v>154</v>
      </c>
      <c r="G33" s="248">
        <f t="shared" ref="G33:G34" si="2">SUM(D33*E33)</f>
        <v>1260290</v>
      </c>
      <c r="H33" s="249" t="s">
        <v>153</v>
      </c>
      <c r="I33" s="261" t="s">
        <v>275</v>
      </c>
      <c r="J33" s="254" t="s">
        <v>300</v>
      </c>
    </row>
    <row r="34" spans="2:10" ht="39" customHeight="1" x14ac:dyDescent="0.25">
      <c r="B34" s="250" t="s">
        <v>156</v>
      </c>
      <c r="C34" s="127" t="s">
        <v>157</v>
      </c>
      <c r="D34" s="136">
        <v>125000000</v>
      </c>
      <c r="E34" s="198">
        <v>1</v>
      </c>
      <c r="F34" s="193" t="s">
        <v>154</v>
      </c>
      <c r="G34" s="230">
        <f t="shared" si="2"/>
        <v>125000000</v>
      </c>
      <c r="H34" s="134" t="s">
        <v>153</v>
      </c>
      <c r="I34" s="264" t="s">
        <v>276</v>
      </c>
      <c r="J34" s="254" t="s">
        <v>300</v>
      </c>
    </row>
    <row r="35" spans="2:10" ht="39" customHeight="1" x14ac:dyDescent="0.25">
      <c r="B35" s="217"/>
      <c r="C35" s="218"/>
      <c r="D35" s="219"/>
      <c r="E35" s="220"/>
      <c r="F35" s="215"/>
      <c r="G35" s="113"/>
      <c r="H35" s="138"/>
      <c r="I35" s="215"/>
    </row>
    <row r="36" spans="2:10" ht="39" customHeight="1" x14ac:dyDescent="0.25">
      <c r="B36" s="396" t="s">
        <v>270</v>
      </c>
      <c r="C36" s="396"/>
      <c r="D36" s="396"/>
      <c r="E36" s="396"/>
      <c r="F36" s="396"/>
      <c r="G36" s="396"/>
      <c r="H36" s="396"/>
      <c r="I36" s="396"/>
    </row>
    <row r="37" spans="2:10" ht="39" customHeight="1" x14ac:dyDescent="0.25">
      <c r="B37" s="47" t="s">
        <v>11</v>
      </c>
      <c r="C37" s="47" t="s">
        <v>12</v>
      </c>
      <c r="D37" s="47" t="s">
        <v>13</v>
      </c>
      <c r="E37" s="47" t="s">
        <v>14</v>
      </c>
      <c r="F37" s="47" t="s">
        <v>19</v>
      </c>
      <c r="G37" s="47" t="s">
        <v>21</v>
      </c>
      <c r="H37" s="47" t="s">
        <v>26</v>
      </c>
      <c r="I37" s="210" t="s">
        <v>264</v>
      </c>
    </row>
    <row r="38" spans="2:10" ht="39" customHeight="1" x14ac:dyDescent="0.25">
      <c r="B38" s="194" t="s">
        <v>105</v>
      </c>
      <c r="C38" s="194" t="s">
        <v>105</v>
      </c>
      <c r="D38" s="41">
        <v>1102000000</v>
      </c>
      <c r="E38" s="41">
        <v>1</v>
      </c>
      <c r="F38" s="193" t="s">
        <v>154</v>
      </c>
      <c r="G38" s="165">
        <f>SUM(D38*E38)</f>
        <v>1102000000</v>
      </c>
      <c r="H38" s="129" t="s">
        <v>271</v>
      </c>
      <c r="I38" s="183" t="s">
        <v>272</v>
      </c>
      <c r="J38" s="254" t="s">
        <v>300</v>
      </c>
    </row>
    <row r="39" spans="2:10" ht="39" customHeight="1" x14ac:dyDescent="0.25">
      <c r="B39" s="193" t="s">
        <v>106</v>
      </c>
      <c r="C39" s="194" t="s">
        <v>106</v>
      </c>
      <c r="D39" s="41">
        <v>1000000000</v>
      </c>
      <c r="E39" s="41">
        <v>1</v>
      </c>
      <c r="F39" s="193" t="s">
        <v>154</v>
      </c>
      <c r="G39" s="165">
        <f t="shared" ref="G39:G41" si="3">SUM(D39*E39)</f>
        <v>1000000000</v>
      </c>
      <c r="H39" s="129" t="s">
        <v>271</v>
      </c>
      <c r="I39" s="183" t="s">
        <v>272</v>
      </c>
      <c r="J39" s="254" t="s">
        <v>300</v>
      </c>
    </row>
    <row r="40" spans="2:10" ht="39" customHeight="1" x14ac:dyDescent="0.25">
      <c r="B40" s="194" t="s">
        <v>152</v>
      </c>
      <c r="C40" s="194" t="s">
        <v>107</v>
      </c>
      <c r="D40" s="40">
        <v>950000000</v>
      </c>
      <c r="E40" s="41">
        <v>1</v>
      </c>
      <c r="F40" s="193" t="s">
        <v>154</v>
      </c>
      <c r="G40" s="165">
        <f t="shared" si="3"/>
        <v>950000000</v>
      </c>
      <c r="H40" s="129" t="s">
        <v>271</v>
      </c>
      <c r="I40" s="183" t="s">
        <v>272</v>
      </c>
      <c r="J40" s="254" t="s">
        <v>300</v>
      </c>
    </row>
    <row r="41" spans="2:10" ht="39" customHeight="1" x14ac:dyDescent="0.25">
      <c r="B41" s="194" t="s">
        <v>108</v>
      </c>
      <c r="C41" s="194" t="s">
        <v>108</v>
      </c>
      <c r="D41" s="41">
        <v>4000000</v>
      </c>
      <c r="E41" s="41">
        <v>1</v>
      </c>
      <c r="F41" s="193" t="s">
        <v>154</v>
      </c>
      <c r="G41" s="165">
        <f t="shared" si="3"/>
        <v>4000000</v>
      </c>
      <c r="H41" s="129" t="s">
        <v>271</v>
      </c>
      <c r="I41" s="183" t="s">
        <v>272</v>
      </c>
      <c r="J41" s="254" t="s">
        <v>300</v>
      </c>
    </row>
    <row r="43" spans="2:10" ht="39" customHeight="1" x14ac:dyDescent="0.25">
      <c r="B43" s="396" t="s">
        <v>273</v>
      </c>
      <c r="C43" s="396"/>
      <c r="D43" s="396"/>
      <c r="E43" s="396"/>
      <c r="F43" s="396"/>
      <c r="G43" s="396"/>
      <c r="H43" s="396"/>
      <c r="I43" s="396"/>
    </row>
    <row r="44" spans="2:10" ht="39" customHeight="1" x14ac:dyDescent="0.25">
      <c r="B44" s="47" t="s">
        <v>11</v>
      </c>
      <c r="C44" s="47" t="s">
        <v>12</v>
      </c>
      <c r="D44" s="47" t="s">
        <v>13</v>
      </c>
      <c r="E44" s="47" t="s">
        <v>14</v>
      </c>
      <c r="F44" s="47" t="s">
        <v>19</v>
      </c>
      <c r="G44" s="47" t="s">
        <v>21</v>
      </c>
      <c r="H44" s="47" t="s">
        <v>26</v>
      </c>
      <c r="I44" s="210" t="s">
        <v>264</v>
      </c>
    </row>
    <row r="45" spans="2:10" ht="84" customHeight="1" x14ac:dyDescent="0.25">
      <c r="B45" s="132" t="s">
        <v>162</v>
      </c>
      <c r="C45" s="132" t="s">
        <v>163</v>
      </c>
      <c r="D45" s="135">
        <v>12000000</v>
      </c>
      <c r="E45" s="112">
        <v>8</v>
      </c>
      <c r="F45" s="251" t="s">
        <v>213</v>
      </c>
      <c r="G45" s="222">
        <f>SUM(D45*E45)</f>
        <v>96000000</v>
      </c>
      <c r="H45" s="134" t="s">
        <v>161</v>
      </c>
      <c r="I45" s="185" t="s">
        <v>274</v>
      </c>
      <c r="J45" s="254" t="s">
        <v>300</v>
      </c>
    </row>
    <row r="46" spans="2:10" ht="60.75" customHeight="1" x14ac:dyDescent="0.25">
      <c r="B46" s="132" t="s">
        <v>164</v>
      </c>
      <c r="C46" s="132" t="s">
        <v>165</v>
      </c>
      <c r="D46" s="135">
        <v>1000000</v>
      </c>
      <c r="E46" s="112">
        <v>3</v>
      </c>
      <c r="F46" s="251" t="s">
        <v>213</v>
      </c>
      <c r="G46" s="222">
        <f t="shared" ref="G46:G96" si="4">SUM(D46*E46)</f>
        <v>3000000</v>
      </c>
      <c r="H46" s="134" t="s">
        <v>161</v>
      </c>
      <c r="I46" s="186" t="s">
        <v>248</v>
      </c>
      <c r="J46" s="254" t="s">
        <v>300</v>
      </c>
    </row>
    <row r="47" spans="2:10" ht="51.75" customHeight="1" x14ac:dyDescent="0.25">
      <c r="B47" s="132" t="s">
        <v>166</v>
      </c>
      <c r="C47" s="132" t="s">
        <v>165</v>
      </c>
      <c r="D47" s="135">
        <v>7000000</v>
      </c>
      <c r="E47" s="112">
        <v>2</v>
      </c>
      <c r="F47" s="251" t="s">
        <v>213</v>
      </c>
      <c r="G47" s="222">
        <f t="shared" si="4"/>
        <v>14000000</v>
      </c>
      <c r="H47" s="134" t="s">
        <v>161</v>
      </c>
      <c r="I47" s="186" t="s">
        <v>249</v>
      </c>
      <c r="J47" s="254" t="s">
        <v>300</v>
      </c>
    </row>
    <row r="48" spans="2:10" ht="39" customHeight="1" x14ac:dyDescent="0.25">
      <c r="B48" s="132" t="s">
        <v>167</v>
      </c>
      <c r="C48" s="132" t="s">
        <v>165</v>
      </c>
      <c r="D48" s="135">
        <v>1500000</v>
      </c>
      <c r="E48" s="112">
        <v>3</v>
      </c>
      <c r="F48" s="251" t="s">
        <v>213</v>
      </c>
      <c r="G48" s="222">
        <f t="shared" si="4"/>
        <v>4500000</v>
      </c>
      <c r="H48" s="134" t="s">
        <v>161</v>
      </c>
      <c r="I48" s="186" t="s">
        <v>250</v>
      </c>
      <c r="J48" s="254" t="s">
        <v>300</v>
      </c>
    </row>
    <row r="49" spans="1:13" ht="54.75" customHeight="1" x14ac:dyDescent="0.25">
      <c r="B49" s="132" t="s">
        <v>168</v>
      </c>
      <c r="C49" s="132" t="s">
        <v>165</v>
      </c>
      <c r="D49" s="135">
        <v>21000000</v>
      </c>
      <c r="E49" s="112">
        <v>1</v>
      </c>
      <c r="F49" s="251" t="s">
        <v>213</v>
      </c>
      <c r="G49" s="222">
        <f t="shared" si="4"/>
        <v>21000000</v>
      </c>
      <c r="H49" s="134" t="s">
        <v>161</v>
      </c>
      <c r="I49" s="186" t="s">
        <v>251</v>
      </c>
      <c r="J49" s="265" t="s">
        <v>321</v>
      </c>
      <c r="K49" s="128"/>
    </row>
    <row r="50" spans="1:13" ht="39" customHeight="1" x14ac:dyDescent="0.25">
      <c r="B50" s="132" t="s">
        <v>253</v>
      </c>
      <c r="C50" s="132" t="s">
        <v>170</v>
      </c>
      <c r="D50" s="135">
        <v>400000</v>
      </c>
      <c r="E50" s="112">
        <v>3</v>
      </c>
      <c r="F50" s="251" t="s">
        <v>213</v>
      </c>
      <c r="G50" s="222">
        <f t="shared" si="4"/>
        <v>1200000</v>
      </c>
      <c r="H50" s="134" t="s">
        <v>161</v>
      </c>
      <c r="I50" s="186" t="s">
        <v>252</v>
      </c>
      <c r="J50" s="254" t="s">
        <v>300</v>
      </c>
    </row>
    <row r="51" spans="1:13" ht="39" customHeight="1" x14ac:dyDescent="0.25">
      <c r="B51" s="132" t="s">
        <v>171</v>
      </c>
      <c r="C51" s="132" t="s">
        <v>172</v>
      </c>
      <c r="D51" s="135">
        <v>400000</v>
      </c>
      <c r="E51" s="112">
        <v>3</v>
      </c>
      <c r="F51" s="251" t="s">
        <v>213</v>
      </c>
      <c r="G51" s="222">
        <f t="shared" si="4"/>
        <v>1200000</v>
      </c>
      <c r="H51" s="134" t="s">
        <v>161</v>
      </c>
      <c r="I51" s="186" t="s">
        <v>252</v>
      </c>
      <c r="J51" s="254" t="s">
        <v>300</v>
      </c>
    </row>
    <row r="52" spans="1:13" ht="39" customHeight="1" x14ac:dyDescent="0.25">
      <c r="B52" s="132" t="s">
        <v>173</v>
      </c>
      <c r="C52" s="132" t="s">
        <v>174</v>
      </c>
      <c r="D52" s="135">
        <v>98000000</v>
      </c>
      <c r="E52" s="112">
        <v>1</v>
      </c>
      <c r="F52" s="251" t="s">
        <v>213</v>
      </c>
      <c r="G52" s="222">
        <f t="shared" si="4"/>
        <v>98000000</v>
      </c>
      <c r="H52" s="134" t="s">
        <v>161</v>
      </c>
      <c r="I52" s="186" t="s">
        <v>254</v>
      </c>
      <c r="J52" s="254" t="s">
        <v>300</v>
      </c>
    </row>
    <row r="53" spans="1:13" ht="39" customHeight="1" x14ac:dyDescent="0.25">
      <c r="B53" s="132" t="s">
        <v>175</v>
      </c>
      <c r="C53" s="132" t="s">
        <v>176</v>
      </c>
      <c r="D53" s="135">
        <v>3000000</v>
      </c>
      <c r="E53" s="112">
        <v>1</v>
      </c>
      <c r="F53" s="251" t="s">
        <v>213</v>
      </c>
      <c r="G53" s="222">
        <f t="shared" si="4"/>
        <v>3000000</v>
      </c>
      <c r="H53" s="134" t="s">
        <v>161</v>
      </c>
      <c r="I53" s="186" t="s">
        <v>238</v>
      </c>
      <c r="J53" s="254" t="s">
        <v>300</v>
      </c>
    </row>
    <row r="54" spans="1:13" ht="39" customHeight="1" x14ac:dyDescent="0.25">
      <c r="B54" s="132" t="s">
        <v>178</v>
      </c>
      <c r="C54" s="132" t="s">
        <v>165</v>
      </c>
      <c r="D54" s="135">
        <v>520000</v>
      </c>
      <c r="E54" s="112">
        <v>2</v>
      </c>
      <c r="F54" s="251" t="s">
        <v>213</v>
      </c>
      <c r="G54" s="222">
        <f t="shared" si="4"/>
        <v>1040000</v>
      </c>
      <c r="H54" s="134" t="s">
        <v>177</v>
      </c>
      <c r="I54" s="186" t="s">
        <v>257</v>
      </c>
      <c r="J54" s="254" t="s">
        <v>300</v>
      </c>
    </row>
    <row r="55" spans="1:13" ht="99" customHeight="1" x14ac:dyDescent="0.25">
      <c r="B55" s="132" t="s">
        <v>179</v>
      </c>
      <c r="C55" s="132" t="s">
        <v>176</v>
      </c>
      <c r="D55" s="135">
        <v>90000000</v>
      </c>
      <c r="E55" s="112">
        <v>1</v>
      </c>
      <c r="F55" s="251" t="s">
        <v>213</v>
      </c>
      <c r="G55" s="222">
        <f t="shared" si="4"/>
        <v>90000000</v>
      </c>
      <c r="H55" s="134" t="s">
        <v>177</v>
      </c>
      <c r="I55" s="186" t="s">
        <v>258</v>
      </c>
      <c r="J55" s="254" t="s">
        <v>300</v>
      </c>
    </row>
    <row r="56" spans="1:13" ht="82.5" customHeight="1" x14ac:dyDescent="0.25">
      <c r="B56" s="223" t="s">
        <v>259</v>
      </c>
      <c r="C56" s="223" t="s">
        <v>176</v>
      </c>
      <c r="D56" s="114">
        <v>12000000</v>
      </c>
      <c r="E56" s="115">
        <v>5</v>
      </c>
      <c r="F56" s="216" t="s">
        <v>213</v>
      </c>
      <c r="G56" s="222">
        <f t="shared" si="4"/>
        <v>60000000</v>
      </c>
      <c r="H56" s="216" t="s">
        <v>177</v>
      </c>
      <c r="I56" s="224" t="s">
        <v>256</v>
      </c>
      <c r="J56" s="254" t="s">
        <v>300</v>
      </c>
    </row>
    <row r="57" spans="1:13" ht="69.75" customHeight="1" x14ac:dyDescent="0.25">
      <c r="B57" s="132" t="s">
        <v>180</v>
      </c>
      <c r="C57" s="132" t="s">
        <v>176</v>
      </c>
      <c r="D57" s="135">
        <v>11000000</v>
      </c>
      <c r="E57" s="112">
        <v>2</v>
      </c>
      <c r="F57" s="251" t="s">
        <v>213</v>
      </c>
      <c r="G57" s="222">
        <f t="shared" si="4"/>
        <v>22000000</v>
      </c>
      <c r="H57" s="134" t="s">
        <v>177</v>
      </c>
      <c r="I57" s="228" t="s">
        <v>260</v>
      </c>
      <c r="J57" s="254" t="s">
        <v>300</v>
      </c>
    </row>
    <row r="58" spans="1:13" ht="68.25" customHeight="1" x14ac:dyDescent="0.25">
      <c r="B58" s="132" t="s">
        <v>181</v>
      </c>
      <c r="C58" s="132" t="s">
        <v>176</v>
      </c>
      <c r="D58" s="135">
        <v>500000</v>
      </c>
      <c r="E58" s="112">
        <v>10</v>
      </c>
      <c r="F58" s="251" t="s">
        <v>213</v>
      </c>
      <c r="G58" s="222">
        <f t="shared" si="4"/>
        <v>5000000</v>
      </c>
      <c r="H58" s="134" t="s">
        <v>177</v>
      </c>
      <c r="I58" s="228" t="s">
        <v>261</v>
      </c>
      <c r="J58" s="265" t="s">
        <v>302</v>
      </c>
      <c r="K58" s="188" t="s">
        <v>305</v>
      </c>
    </row>
    <row r="59" spans="1:13" ht="66" customHeight="1" x14ac:dyDescent="0.25">
      <c r="B59" s="132" t="s">
        <v>169</v>
      </c>
      <c r="C59" s="132" t="s">
        <v>176</v>
      </c>
      <c r="D59" s="135">
        <v>400000</v>
      </c>
      <c r="E59" s="112">
        <v>3</v>
      </c>
      <c r="F59" s="251" t="s">
        <v>213</v>
      </c>
      <c r="G59" s="222">
        <f t="shared" si="4"/>
        <v>1200000</v>
      </c>
      <c r="H59" s="134" t="s">
        <v>177</v>
      </c>
      <c r="I59" s="228" t="s">
        <v>262</v>
      </c>
      <c r="J59" s="254" t="s">
        <v>300</v>
      </c>
    </row>
    <row r="60" spans="1:13" ht="39" customHeight="1" x14ac:dyDescent="0.25">
      <c r="A60" s="276"/>
      <c r="B60" s="132" t="s">
        <v>183</v>
      </c>
      <c r="C60" s="132" t="s">
        <v>184</v>
      </c>
      <c r="D60" s="135">
        <v>1600000</v>
      </c>
      <c r="E60" s="112">
        <v>1</v>
      </c>
      <c r="F60" s="251" t="s">
        <v>213</v>
      </c>
      <c r="G60" s="222">
        <f t="shared" si="4"/>
        <v>1600000</v>
      </c>
      <c r="H60" s="251" t="s">
        <v>182</v>
      </c>
      <c r="I60" s="183" t="s">
        <v>306</v>
      </c>
      <c r="J60" s="254"/>
      <c r="M60" s="191" t="s">
        <v>255</v>
      </c>
    </row>
    <row r="61" spans="1:13" ht="39" customHeight="1" x14ac:dyDescent="0.25">
      <c r="B61" s="132" t="s">
        <v>166</v>
      </c>
      <c r="C61" s="132" t="s">
        <v>184</v>
      </c>
      <c r="D61" s="135">
        <v>7000000</v>
      </c>
      <c r="E61" s="112">
        <v>1</v>
      </c>
      <c r="F61" s="251" t="s">
        <v>213</v>
      </c>
      <c r="G61" s="222">
        <f t="shared" si="4"/>
        <v>7000000</v>
      </c>
      <c r="H61" s="251" t="s">
        <v>182</v>
      </c>
      <c r="I61" s="183" t="s">
        <v>307</v>
      </c>
      <c r="J61" s="254"/>
    </row>
    <row r="62" spans="1:13" ht="39" customHeight="1" x14ac:dyDescent="0.25">
      <c r="B62" s="132" t="s">
        <v>185</v>
      </c>
      <c r="C62" s="132" t="s">
        <v>184</v>
      </c>
      <c r="D62" s="135">
        <v>12000000</v>
      </c>
      <c r="E62" s="112">
        <v>12</v>
      </c>
      <c r="F62" s="251" t="s">
        <v>213</v>
      </c>
      <c r="G62" s="222">
        <f t="shared" si="4"/>
        <v>144000000</v>
      </c>
      <c r="H62" s="251" t="s">
        <v>182</v>
      </c>
      <c r="I62" s="184" t="s">
        <v>308</v>
      </c>
      <c r="J62" s="254"/>
    </row>
    <row r="63" spans="1:13" ht="60.75" customHeight="1" x14ac:dyDescent="0.25">
      <c r="B63" s="132" t="s">
        <v>186</v>
      </c>
      <c r="C63" s="132" t="s">
        <v>184</v>
      </c>
      <c r="D63" s="135">
        <v>560000</v>
      </c>
      <c r="E63" s="112">
        <v>6</v>
      </c>
      <c r="F63" s="251" t="s">
        <v>213</v>
      </c>
      <c r="G63" s="222">
        <f t="shared" si="4"/>
        <v>3360000</v>
      </c>
      <c r="H63" s="251" t="s">
        <v>182</v>
      </c>
      <c r="I63" s="184" t="s">
        <v>309</v>
      </c>
      <c r="J63" s="254"/>
    </row>
    <row r="64" spans="1:13" ht="39" customHeight="1" x14ac:dyDescent="0.25">
      <c r="B64" s="132" t="s">
        <v>187</v>
      </c>
      <c r="C64" s="132" t="s">
        <v>184</v>
      </c>
      <c r="D64" s="135">
        <v>600000</v>
      </c>
      <c r="E64" s="112">
        <v>1</v>
      </c>
      <c r="F64" s="251" t="s">
        <v>213</v>
      </c>
      <c r="G64" s="222">
        <f t="shared" si="4"/>
        <v>600000</v>
      </c>
      <c r="H64" s="251" t="s">
        <v>182</v>
      </c>
      <c r="I64" s="184" t="s">
        <v>310</v>
      </c>
      <c r="J64" s="254"/>
    </row>
    <row r="65" spans="2:11" ht="58.5" customHeight="1" x14ac:dyDescent="0.25">
      <c r="B65" s="132" t="s">
        <v>164</v>
      </c>
      <c r="C65" s="132" t="s">
        <v>184</v>
      </c>
      <c r="D65" s="135">
        <v>1000000</v>
      </c>
      <c r="E65" s="112">
        <v>2</v>
      </c>
      <c r="F65" s="251" t="s">
        <v>213</v>
      </c>
      <c r="G65" s="222">
        <f t="shared" si="4"/>
        <v>2000000</v>
      </c>
      <c r="H65" s="251" t="s">
        <v>182</v>
      </c>
      <c r="I65" s="184" t="s">
        <v>311</v>
      </c>
      <c r="J65" s="254"/>
    </row>
    <row r="66" spans="2:11" ht="53.25" customHeight="1" x14ac:dyDescent="0.25">
      <c r="B66" s="120" t="s">
        <v>166</v>
      </c>
      <c r="C66" s="119" t="s">
        <v>189</v>
      </c>
      <c r="D66" s="121">
        <v>7000000</v>
      </c>
      <c r="E66" s="119">
        <v>3</v>
      </c>
      <c r="F66" s="251" t="s">
        <v>213</v>
      </c>
      <c r="G66" s="222">
        <f t="shared" si="4"/>
        <v>21000000</v>
      </c>
      <c r="H66" s="119" t="s">
        <v>188</v>
      </c>
      <c r="I66" s="266"/>
      <c r="J66" s="265" t="s">
        <v>303</v>
      </c>
      <c r="K66" s="188" t="s">
        <v>313</v>
      </c>
    </row>
    <row r="67" spans="2:11" ht="51" customHeight="1" x14ac:dyDescent="0.25">
      <c r="B67" s="225" t="s">
        <v>190</v>
      </c>
      <c r="C67" s="132" t="s">
        <v>176</v>
      </c>
      <c r="D67" s="135">
        <v>560000</v>
      </c>
      <c r="E67" s="112">
        <v>5</v>
      </c>
      <c r="F67" s="251" t="s">
        <v>213</v>
      </c>
      <c r="G67" s="222">
        <f t="shared" si="4"/>
        <v>2800000</v>
      </c>
      <c r="H67" s="119" t="s">
        <v>188</v>
      </c>
      <c r="I67" s="267" t="s">
        <v>304</v>
      </c>
      <c r="J67" s="254"/>
    </row>
    <row r="68" spans="2:11" ht="39" customHeight="1" x14ac:dyDescent="0.25">
      <c r="B68" s="225" t="s">
        <v>162</v>
      </c>
      <c r="C68" s="132" t="s">
        <v>176</v>
      </c>
      <c r="D68" s="135">
        <v>12000000</v>
      </c>
      <c r="E68" s="112">
        <v>8</v>
      </c>
      <c r="F68" s="251" t="s">
        <v>213</v>
      </c>
      <c r="G68" s="222">
        <f t="shared" si="4"/>
        <v>96000000</v>
      </c>
      <c r="H68" s="119" t="s">
        <v>188</v>
      </c>
      <c r="I68" s="184" t="s">
        <v>314</v>
      </c>
      <c r="J68" s="254"/>
    </row>
    <row r="69" spans="2:11" ht="51" customHeight="1" x14ac:dyDescent="0.25">
      <c r="B69" s="132" t="s">
        <v>164</v>
      </c>
      <c r="C69" s="132" t="s">
        <v>176</v>
      </c>
      <c r="D69" s="135">
        <v>1000000</v>
      </c>
      <c r="E69" s="112">
        <v>2</v>
      </c>
      <c r="F69" s="251" t="s">
        <v>213</v>
      </c>
      <c r="G69" s="222">
        <f t="shared" si="4"/>
        <v>2000000</v>
      </c>
      <c r="H69" s="119" t="s">
        <v>188</v>
      </c>
      <c r="I69" s="184" t="s">
        <v>312</v>
      </c>
      <c r="J69" s="254"/>
    </row>
    <row r="70" spans="2:11" ht="39" customHeight="1" x14ac:dyDescent="0.25">
      <c r="B70" s="132" t="s">
        <v>180</v>
      </c>
      <c r="C70" s="132" t="s">
        <v>176</v>
      </c>
      <c r="D70" s="135">
        <v>11000000</v>
      </c>
      <c r="E70" s="112">
        <v>2</v>
      </c>
      <c r="F70" s="251" t="s">
        <v>213</v>
      </c>
      <c r="G70" s="222">
        <f t="shared" si="4"/>
        <v>22000000</v>
      </c>
      <c r="H70" s="119" t="s">
        <v>188</v>
      </c>
      <c r="I70" s="184" t="s">
        <v>315</v>
      </c>
    </row>
    <row r="71" spans="2:11" ht="39" customHeight="1" x14ac:dyDescent="0.25">
      <c r="B71" s="132" t="s">
        <v>191</v>
      </c>
      <c r="C71" s="132" t="s">
        <v>176</v>
      </c>
      <c r="D71" s="135">
        <v>100000</v>
      </c>
      <c r="E71" s="112">
        <v>12</v>
      </c>
      <c r="F71" s="251" t="s">
        <v>213</v>
      </c>
      <c r="G71" s="222">
        <f t="shared" si="4"/>
        <v>1200000</v>
      </c>
      <c r="H71" s="119" t="s">
        <v>188</v>
      </c>
      <c r="I71" s="184" t="s">
        <v>248</v>
      </c>
    </row>
    <row r="72" spans="2:11" ht="39" customHeight="1" x14ac:dyDescent="0.25">
      <c r="B72" s="132" t="s">
        <v>169</v>
      </c>
      <c r="C72" s="132" t="s">
        <v>176</v>
      </c>
      <c r="D72" s="135">
        <v>400000</v>
      </c>
      <c r="E72" s="112">
        <v>5</v>
      </c>
      <c r="F72" s="251" t="s">
        <v>213</v>
      </c>
      <c r="G72" s="222">
        <f t="shared" si="4"/>
        <v>2000000</v>
      </c>
      <c r="H72" s="119" t="s">
        <v>188</v>
      </c>
      <c r="I72" s="184" t="s">
        <v>316</v>
      </c>
    </row>
    <row r="73" spans="2:11" ht="39" customHeight="1" x14ac:dyDescent="0.25">
      <c r="B73" s="119" t="s">
        <v>192</v>
      </c>
      <c r="C73" s="119" t="s">
        <v>193</v>
      </c>
      <c r="D73" s="135">
        <v>7000000</v>
      </c>
      <c r="E73" s="121">
        <v>5</v>
      </c>
      <c r="F73" s="251" t="s">
        <v>213</v>
      </c>
      <c r="G73" s="222">
        <f t="shared" si="4"/>
        <v>35000000</v>
      </c>
      <c r="H73" s="119" t="s">
        <v>194</v>
      </c>
      <c r="I73" s="183" t="s">
        <v>317</v>
      </c>
    </row>
    <row r="74" spans="2:11" ht="39" customHeight="1" x14ac:dyDescent="0.25">
      <c r="B74" s="132" t="s">
        <v>195</v>
      </c>
      <c r="C74" s="119" t="s">
        <v>193</v>
      </c>
      <c r="D74" s="135">
        <v>3000000</v>
      </c>
      <c r="E74" s="137">
        <v>1</v>
      </c>
      <c r="F74" s="251" t="s">
        <v>213</v>
      </c>
      <c r="G74" s="222">
        <f t="shared" si="4"/>
        <v>3000000</v>
      </c>
      <c r="H74" s="119" t="s">
        <v>194</v>
      </c>
      <c r="I74" s="183" t="s">
        <v>318</v>
      </c>
    </row>
    <row r="75" spans="2:11" ht="39" customHeight="1" x14ac:dyDescent="0.25">
      <c r="B75" s="132" t="s">
        <v>71</v>
      </c>
      <c r="C75" s="132" t="s">
        <v>165</v>
      </c>
      <c r="D75" s="135">
        <v>400000</v>
      </c>
      <c r="E75" s="137">
        <v>10</v>
      </c>
      <c r="F75" s="251" t="s">
        <v>213</v>
      </c>
      <c r="G75" s="222">
        <f t="shared" si="4"/>
        <v>4000000</v>
      </c>
      <c r="H75" s="119" t="s">
        <v>194</v>
      </c>
      <c r="I75" s="184" t="s">
        <v>248</v>
      </c>
    </row>
    <row r="76" spans="2:11" ht="39" customHeight="1" x14ac:dyDescent="0.25">
      <c r="B76" s="132" t="s">
        <v>196</v>
      </c>
      <c r="C76" s="132" t="s">
        <v>165</v>
      </c>
      <c r="D76" s="135">
        <v>600000</v>
      </c>
      <c r="E76" s="137">
        <v>2</v>
      </c>
      <c r="F76" s="251" t="s">
        <v>213</v>
      </c>
      <c r="G76" s="222">
        <f t="shared" si="4"/>
        <v>1200000</v>
      </c>
      <c r="H76" s="119" t="s">
        <v>194</v>
      </c>
      <c r="I76" s="184" t="s">
        <v>311</v>
      </c>
      <c r="J76" s="269" t="s">
        <v>323</v>
      </c>
    </row>
    <row r="77" spans="2:11" ht="39" customHeight="1" x14ac:dyDescent="0.25">
      <c r="B77" s="106" t="s">
        <v>197</v>
      </c>
      <c r="C77" s="132" t="s">
        <v>174</v>
      </c>
      <c r="D77" s="135">
        <v>1000000</v>
      </c>
      <c r="E77" s="137">
        <v>6</v>
      </c>
      <c r="F77" s="251" t="s">
        <v>213</v>
      </c>
      <c r="G77" s="222">
        <f t="shared" si="4"/>
        <v>6000000</v>
      </c>
      <c r="H77" s="119" t="s">
        <v>194</v>
      </c>
      <c r="I77" s="184" t="s">
        <v>311</v>
      </c>
      <c r="J77" s="191" t="s">
        <v>324</v>
      </c>
    </row>
    <row r="78" spans="2:11" ht="39" customHeight="1" x14ac:dyDescent="0.25">
      <c r="B78" s="132" t="s">
        <v>198</v>
      </c>
      <c r="C78" s="132" t="s">
        <v>174</v>
      </c>
      <c r="D78" s="135">
        <v>200000</v>
      </c>
      <c r="E78" s="137">
        <v>1</v>
      </c>
      <c r="F78" s="251" t="s">
        <v>213</v>
      </c>
      <c r="G78" s="222">
        <f t="shared" si="4"/>
        <v>200000</v>
      </c>
      <c r="H78" s="119" t="s">
        <v>194</v>
      </c>
      <c r="I78" s="184" t="s">
        <v>248</v>
      </c>
    </row>
    <row r="79" spans="2:11" ht="39" customHeight="1" x14ac:dyDescent="0.25">
      <c r="B79" s="132" t="s">
        <v>166</v>
      </c>
      <c r="C79" s="132" t="s">
        <v>200</v>
      </c>
      <c r="D79" s="135">
        <v>7000000</v>
      </c>
      <c r="E79" s="112">
        <v>2</v>
      </c>
      <c r="F79" s="251" t="s">
        <v>213</v>
      </c>
      <c r="G79" s="222">
        <f t="shared" si="4"/>
        <v>14000000</v>
      </c>
      <c r="H79" s="251" t="s">
        <v>199</v>
      </c>
      <c r="I79" s="183" t="s">
        <v>319</v>
      </c>
    </row>
    <row r="80" spans="2:11" ht="39" customHeight="1" x14ac:dyDescent="0.25">
      <c r="B80" s="132" t="s">
        <v>185</v>
      </c>
      <c r="C80" s="132" t="s">
        <v>201</v>
      </c>
      <c r="D80" s="135">
        <v>12000000</v>
      </c>
      <c r="E80" s="112">
        <v>23</v>
      </c>
      <c r="F80" s="251" t="s">
        <v>213</v>
      </c>
      <c r="G80" s="222">
        <f t="shared" si="4"/>
        <v>276000000</v>
      </c>
      <c r="H80" s="251" t="s">
        <v>199</v>
      </c>
      <c r="I80" s="184"/>
    </row>
    <row r="81" spans="2:10" ht="39" customHeight="1" x14ac:dyDescent="0.25">
      <c r="B81" s="132" t="s">
        <v>169</v>
      </c>
      <c r="C81" s="132" t="s">
        <v>201</v>
      </c>
      <c r="D81" s="135">
        <v>400000</v>
      </c>
      <c r="E81" s="112">
        <v>4</v>
      </c>
      <c r="F81" s="251" t="s">
        <v>213</v>
      </c>
      <c r="G81" s="222">
        <f t="shared" si="4"/>
        <v>1600000</v>
      </c>
      <c r="H81" s="251" t="s">
        <v>199</v>
      </c>
      <c r="I81" s="184" t="s">
        <v>304</v>
      </c>
    </row>
    <row r="82" spans="2:10" ht="39" customHeight="1" x14ac:dyDescent="0.25">
      <c r="B82" s="132" t="s">
        <v>202</v>
      </c>
      <c r="C82" s="132" t="s">
        <v>203</v>
      </c>
      <c r="D82" s="135">
        <v>1500000</v>
      </c>
      <c r="E82" s="112">
        <v>4</v>
      </c>
      <c r="F82" s="251" t="s">
        <v>213</v>
      </c>
      <c r="G82" s="222">
        <f t="shared" si="4"/>
        <v>6000000</v>
      </c>
      <c r="H82" s="251" t="s">
        <v>199</v>
      </c>
      <c r="I82" s="184" t="s">
        <v>263</v>
      </c>
    </row>
    <row r="83" spans="2:10" ht="39" customHeight="1" x14ac:dyDescent="0.25">
      <c r="B83" s="132" t="s">
        <v>187</v>
      </c>
      <c r="C83" s="132" t="s">
        <v>170</v>
      </c>
      <c r="D83" s="135">
        <v>600000</v>
      </c>
      <c r="E83" s="112">
        <v>2</v>
      </c>
      <c r="F83" s="251" t="s">
        <v>213</v>
      </c>
      <c r="G83" s="222">
        <f t="shared" si="4"/>
        <v>1200000</v>
      </c>
      <c r="H83" s="251" t="s">
        <v>199</v>
      </c>
      <c r="I83" s="184" t="s">
        <v>310</v>
      </c>
    </row>
    <row r="84" spans="2:10" ht="51.75" customHeight="1" x14ac:dyDescent="0.25">
      <c r="B84" s="132" t="s">
        <v>164</v>
      </c>
      <c r="C84" s="132" t="s">
        <v>170</v>
      </c>
      <c r="D84" s="135">
        <v>1000000</v>
      </c>
      <c r="E84" s="112">
        <v>5</v>
      </c>
      <c r="F84" s="251" t="s">
        <v>213</v>
      </c>
      <c r="G84" s="222">
        <f t="shared" si="4"/>
        <v>5000000</v>
      </c>
      <c r="H84" s="251" t="s">
        <v>199</v>
      </c>
      <c r="I84" s="184" t="s">
        <v>312</v>
      </c>
    </row>
    <row r="85" spans="2:10" ht="39" customHeight="1" x14ac:dyDescent="0.25">
      <c r="B85" s="132" t="s">
        <v>166</v>
      </c>
      <c r="C85" s="132" t="s">
        <v>205</v>
      </c>
      <c r="D85" s="135">
        <v>7000000</v>
      </c>
      <c r="E85" s="112">
        <v>1</v>
      </c>
      <c r="F85" s="251" t="s">
        <v>213</v>
      </c>
      <c r="G85" s="222">
        <f t="shared" si="4"/>
        <v>7000000</v>
      </c>
      <c r="H85" s="251" t="s">
        <v>204</v>
      </c>
      <c r="I85" s="183" t="s">
        <v>320</v>
      </c>
      <c r="J85" s="187" t="s">
        <v>325</v>
      </c>
    </row>
    <row r="86" spans="2:10" ht="39" customHeight="1" x14ac:dyDescent="0.25">
      <c r="B86" s="132" t="s">
        <v>185</v>
      </c>
      <c r="C86" s="132" t="s">
        <v>206</v>
      </c>
      <c r="D86" s="135">
        <v>12000000</v>
      </c>
      <c r="E86" s="112">
        <v>10</v>
      </c>
      <c r="F86" s="251" t="s">
        <v>213</v>
      </c>
      <c r="G86" s="222">
        <f t="shared" si="4"/>
        <v>120000000</v>
      </c>
      <c r="H86" s="251" t="s">
        <v>204</v>
      </c>
      <c r="I86" s="184"/>
    </row>
    <row r="87" spans="2:10" ht="39" customHeight="1" x14ac:dyDescent="0.25">
      <c r="B87" s="132" t="s">
        <v>169</v>
      </c>
      <c r="C87" s="132" t="s">
        <v>165</v>
      </c>
      <c r="D87" s="135">
        <v>400000</v>
      </c>
      <c r="E87" s="112">
        <v>4</v>
      </c>
      <c r="F87" s="251" t="s">
        <v>213</v>
      </c>
      <c r="G87" s="222">
        <f t="shared" si="4"/>
        <v>1600000</v>
      </c>
      <c r="H87" s="251" t="s">
        <v>204</v>
      </c>
      <c r="I87" s="184" t="s">
        <v>248</v>
      </c>
    </row>
    <row r="88" spans="2:10" ht="39" customHeight="1" x14ac:dyDescent="0.25">
      <c r="B88" s="132" t="s">
        <v>187</v>
      </c>
      <c r="C88" s="226" t="s">
        <v>165</v>
      </c>
      <c r="D88" s="227">
        <v>600000</v>
      </c>
      <c r="E88" s="112">
        <v>1</v>
      </c>
      <c r="F88" s="251" t="s">
        <v>213</v>
      </c>
      <c r="G88" s="222">
        <f t="shared" si="4"/>
        <v>600000</v>
      </c>
      <c r="H88" s="251" t="s">
        <v>204</v>
      </c>
      <c r="I88" s="184" t="s">
        <v>248</v>
      </c>
    </row>
    <row r="89" spans="2:10" ht="50.25" customHeight="1" x14ac:dyDescent="0.25">
      <c r="B89" s="132" t="s">
        <v>164</v>
      </c>
      <c r="C89" s="132" t="s">
        <v>207</v>
      </c>
      <c r="D89" s="135">
        <v>1000000</v>
      </c>
      <c r="E89" s="112">
        <v>5</v>
      </c>
      <c r="F89" s="251" t="s">
        <v>213</v>
      </c>
      <c r="G89" s="222">
        <f t="shared" si="4"/>
        <v>5000000</v>
      </c>
      <c r="H89" s="251" t="s">
        <v>204</v>
      </c>
      <c r="I89" s="184" t="s">
        <v>312</v>
      </c>
    </row>
    <row r="90" spans="2:10" ht="56.25" customHeight="1" x14ac:dyDescent="0.25">
      <c r="B90" s="132" t="s">
        <v>164</v>
      </c>
      <c r="C90" s="132" t="s">
        <v>205</v>
      </c>
      <c r="D90" s="135">
        <v>1000000</v>
      </c>
      <c r="E90" s="112">
        <v>4</v>
      </c>
      <c r="F90" s="251" t="s">
        <v>213</v>
      </c>
      <c r="G90" s="222">
        <f t="shared" si="4"/>
        <v>4000000</v>
      </c>
      <c r="H90" s="251" t="s">
        <v>208</v>
      </c>
      <c r="I90" s="184" t="s">
        <v>312</v>
      </c>
    </row>
    <row r="91" spans="2:10" ht="39" customHeight="1" x14ac:dyDescent="0.25">
      <c r="B91" s="132" t="s">
        <v>209</v>
      </c>
      <c r="C91" s="132" t="s">
        <v>205</v>
      </c>
      <c r="D91" s="135">
        <v>400000</v>
      </c>
      <c r="E91" s="112">
        <v>4</v>
      </c>
      <c r="F91" s="251" t="s">
        <v>213</v>
      </c>
      <c r="G91" s="222">
        <f t="shared" si="4"/>
        <v>1600000</v>
      </c>
      <c r="H91" s="251" t="s">
        <v>208</v>
      </c>
      <c r="I91" s="184" t="s">
        <v>248</v>
      </c>
    </row>
    <row r="92" spans="2:10" ht="39" customHeight="1" x14ac:dyDescent="0.25">
      <c r="B92" s="132" t="s">
        <v>60</v>
      </c>
      <c r="C92" s="132" t="s">
        <v>210</v>
      </c>
      <c r="D92" s="135">
        <v>1200000</v>
      </c>
      <c r="E92" s="112">
        <v>2</v>
      </c>
      <c r="F92" s="251" t="s">
        <v>213</v>
      </c>
      <c r="G92" s="222">
        <f t="shared" si="4"/>
        <v>2400000</v>
      </c>
      <c r="H92" s="251" t="s">
        <v>208</v>
      </c>
      <c r="I92" s="184" t="s">
        <v>248</v>
      </c>
      <c r="J92" s="187" t="s">
        <v>326</v>
      </c>
    </row>
    <row r="93" spans="2:10" ht="39" customHeight="1" x14ac:dyDescent="0.25">
      <c r="B93" s="132" t="s">
        <v>211</v>
      </c>
      <c r="C93" s="132" t="s">
        <v>212</v>
      </c>
      <c r="D93" s="135">
        <v>40000</v>
      </c>
      <c r="E93" s="112">
        <v>1</v>
      </c>
      <c r="F93" s="251" t="s">
        <v>213</v>
      </c>
      <c r="G93" s="222">
        <f t="shared" si="4"/>
        <v>40000</v>
      </c>
      <c r="H93" s="251" t="s">
        <v>208</v>
      </c>
      <c r="I93" s="184" t="s">
        <v>248</v>
      </c>
    </row>
    <row r="94" spans="2:10" ht="39" customHeight="1" x14ac:dyDescent="0.25">
      <c r="B94" s="43" t="s">
        <v>98</v>
      </c>
      <c r="C94" s="43" t="s">
        <v>99</v>
      </c>
      <c r="D94" s="75">
        <v>20000000</v>
      </c>
      <c r="E94" s="198">
        <v>1</v>
      </c>
      <c r="F94" s="250" t="s">
        <v>123</v>
      </c>
      <c r="G94" s="222">
        <f t="shared" si="4"/>
        <v>20000000</v>
      </c>
      <c r="H94" s="193" t="s">
        <v>103</v>
      </c>
      <c r="I94" s="268" t="s">
        <v>322</v>
      </c>
    </row>
    <row r="95" spans="2:10" ht="39" customHeight="1" x14ac:dyDescent="0.25">
      <c r="B95" s="43" t="s">
        <v>100</v>
      </c>
      <c r="C95" s="43" t="s">
        <v>101</v>
      </c>
      <c r="D95" s="63">
        <v>18000000</v>
      </c>
      <c r="E95" s="198">
        <v>1</v>
      </c>
      <c r="F95" s="250" t="s">
        <v>123</v>
      </c>
      <c r="G95" s="222">
        <f t="shared" si="4"/>
        <v>18000000</v>
      </c>
      <c r="H95" s="193" t="s">
        <v>103</v>
      </c>
      <c r="I95" s="268" t="s">
        <v>322</v>
      </c>
    </row>
    <row r="96" spans="2:10" ht="39" customHeight="1" x14ac:dyDescent="0.25">
      <c r="B96" s="197" t="s">
        <v>102</v>
      </c>
      <c r="C96" s="197" t="s">
        <v>102</v>
      </c>
      <c r="D96" s="63">
        <v>1500000</v>
      </c>
      <c r="E96" s="198">
        <v>1</v>
      </c>
      <c r="F96" s="250" t="s">
        <v>113</v>
      </c>
      <c r="G96" s="222">
        <f t="shared" si="4"/>
        <v>1500000</v>
      </c>
      <c r="H96" s="193" t="s">
        <v>103</v>
      </c>
      <c r="I96" s="268" t="s">
        <v>322</v>
      </c>
    </row>
  </sheetData>
  <mergeCells count="6">
    <mergeCell ref="B43:I43"/>
    <mergeCell ref="B1:I1"/>
    <mergeCell ref="B15:I15"/>
    <mergeCell ref="B25:I25"/>
    <mergeCell ref="B30:I30"/>
    <mergeCell ref="B36:I36"/>
  </mergeCells>
  <pageMargins left="0.70866141732283472" right="0.70866141732283472" top="0.74803149606299213" bottom="0.74803149606299213" header="0.31496062992125984" footer="0.31496062992125984"/>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12" workbookViewId="0">
      <selection activeCell="C28" sqref="C28"/>
    </sheetView>
  </sheetViews>
  <sheetFormatPr baseColWidth="10" defaultRowHeight="13.5" x14ac:dyDescent="0.25"/>
  <cols>
    <col min="1" max="1" width="18" style="117" customWidth="1"/>
    <col min="2" max="2" width="24.7109375" style="117" customWidth="1"/>
    <col min="3" max="3" width="24.7109375" style="103" customWidth="1"/>
    <col min="4" max="4" width="24.7109375" style="117" customWidth="1"/>
    <col min="5" max="6" width="14.7109375" style="117" customWidth="1"/>
    <col min="7" max="7" width="17.85546875" style="117" customWidth="1"/>
    <col min="8" max="8" width="14.7109375" style="117" customWidth="1"/>
    <col min="9" max="9" width="18" style="117" customWidth="1"/>
    <col min="10" max="10" width="14.5703125" style="117" customWidth="1"/>
    <col min="11" max="11" width="16.42578125" style="117" customWidth="1"/>
    <col min="12" max="12" width="25.5703125" style="117" customWidth="1"/>
    <col min="13" max="13" width="21.28515625" style="117" customWidth="1"/>
    <col min="14" max="14" width="14" style="117" customWidth="1"/>
    <col min="15" max="15" width="14.7109375" style="117" customWidth="1"/>
    <col min="16" max="16" width="31.7109375" style="117" customWidth="1"/>
    <col min="17" max="17" width="14.7109375" style="117" customWidth="1"/>
    <col min="18" max="256" width="11.42578125" style="117"/>
    <col min="257" max="257" width="18" style="117" customWidth="1"/>
    <col min="258" max="260" width="24.7109375" style="117" customWidth="1"/>
    <col min="261" max="262" width="14.7109375" style="117" customWidth="1"/>
    <col min="263" max="263" width="17.85546875" style="117" customWidth="1"/>
    <col min="264" max="264" width="14.7109375" style="117" customWidth="1"/>
    <col min="265" max="265" width="18" style="117" customWidth="1"/>
    <col min="266" max="266" width="14.5703125" style="117" customWidth="1"/>
    <col min="267" max="267" width="16.42578125" style="117" customWidth="1"/>
    <col min="268" max="268" width="15.5703125" style="117" customWidth="1"/>
    <col min="269" max="269" width="15.42578125" style="117" customWidth="1"/>
    <col min="270" max="270" width="14" style="117" customWidth="1"/>
    <col min="271" max="271" width="14.7109375" style="117" customWidth="1"/>
    <col min="272" max="272" width="31.7109375" style="117" customWidth="1"/>
    <col min="273" max="273" width="14.7109375" style="117" customWidth="1"/>
    <col min="274" max="512" width="11.42578125" style="117"/>
    <col min="513" max="513" width="18" style="117" customWidth="1"/>
    <col min="514" max="516" width="24.7109375" style="117" customWidth="1"/>
    <col min="517" max="518" width="14.7109375" style="117" customWidth="1"/>
    <col min="519" max="519" width="17.85546875" style="117" customWidth="1"/>
    <col min="520" max="520" width="14.7109375" style="117" customWidth="1"/>
    <col min="521" max="521" width="18" style="117" customWidth="1"/>
    <col min="522" max="522" width="14.5703125" style="117" customWidth="1"/>
    <col min="523" max="523" width="16.42578125" style="117" customWidth="1"/>
    <col min="524" max="524" width="15.5703125" style="117" customWidth="1"/>
    <col min="525" max="525" width="15.42578125" style="117" customWidth="1"/>
    <col min="526" max="526" width="14" style="117" customWidth="1"/>
    <col min="527" max="527" width="14.7109375" style="117" customWidth="1"/>
    <col min="528" max="528" width="31.7109375" style="117" customWidth="1"/>
    <col min="529" max="529" width="14.7109375" style="117" customWidth="1"/>
    <col min="530" max="768" width="11.42578125" style="117"/>
    <col min="769" max="769" width="18" style="117" customWidth="1"/>
    <col min="770" max="772" width="24.7109375" style="117" customWidth="1"/>
    <col min="773" max="774" width="14.7109375" style="117" customWidth="1"/>
    <col min="775" max="775" width="17.85546875" style="117" customWidth="1"/>
    <col min="776" max="776" width="14.7109375" style="117" customWidth="1"/>
    <col min="777" max="777" width="18" style="117" customWidth="1"/>
    <col min="778" max="778" width="14.5703125" style="117" customWidth="1"/>
    <col min="779" max="779" width="16.42578125" style="117" customWidth="1"/>
    <col min="780" max="780" width="15.5703125" style="117" customWidth="1"/>
    <col min="781" max="781" width="15.42578125" style="117" customWidth="1"/>
    <col min="782" max="782" width="14" style="117" customWidth="1"/>
    <col min="783" max="783" width="14.7109375" style="117" customWidth="1"/>
    <col min="784" max="784" width="31.7109375" style="117" customWidth="1"/>
    <col min="785" max="785" width="14.7109375" style="117" customWidth="1"/>
    <col min="786" max="1024" width="11.42578125" style="117"/>
    <col min="1025" max="1025" width="18" style="117" customWidth="1"/>
    <col min="1026" max="1028" width="24.7109375" style="117" customWidth="1"/>
    <col min="1029" max="1030" width="14.7109375" style="117" customWidth="1"/>
    <col min="1031" max="1031" width="17.85546875" style="117" customWidth="1"/>
    <col min="1032" max="1032" width="14.7109375" style="117" customWidth="1"/>
    <col min="1033" max="1033" width="18" style="117" customWidth="1"/>
    <col min="1034" max="1034" width="14.5703125" style="117" customWidth="1"/>
    <col min="1035" max="1035" width="16.42578125" style="117" customWidth="1"/>
    <col min="1036" max="1036" width="15.5703125" style="117" customWidth="1"/>
    <col min="1037" max="1037" width="15.42578125" style="117" customWidth="1"/>
    <col min="1038" max="1038" width="14" style="117" customWidth="1"/>
    <col min="1039" max="1039" width="14.7109375" style="117" customWidth="1"/>
    <col min="1040" max="1040" width="31.7109375" style="117" customWidth="1"/>
    <col min="1041" max="1041" width="14.7109375" style="117" customWidth="1"/>
    <col min="1042" max="1280" width="11.42578125" style="117"/>
    <col min="1281" max="1281" width="18" style="117" customWidth="1"/>
    <col min="1282" max="1284" width="24.7109375" style="117" customWidth="1"/>
    <col min="1285" max="1286" width="14.7109375" style="117" customWidth="1"/>
    <col min="1287" max="1287" width="17.85546875" style="117" customWidth="1"/>
    <col min="1288" max="1288" width="14.7109375" style="117" customWidth="1"/>
    <col min="1289" max="1289" width="18" style="117" customWidth="1"/>
    <col min="1290" max="1290" width="14.5703125" style="117" customWidth="1"/>
    <col min="1291" max="1291" width="16.42578125" style="117" customWidth="1"/>
    <col min="1292" max="1292" width="15.5703125" style="117" customWidth="1"/>
    <col min="1293" max="1293" width="15.42578125" style="117" customWidth="1"/>
    <col min="1294" max="1294" width="14" style="117" customWidth="1"/>
    <col min="1295" max="1295" width="14.7109375" style="117" customWidth="1"/>
    <col min="1296" max="1296" width="31.7109375" style="117" customWidth="1"/>
    <col min="1297" max="1297" width="14.7109375" style="117" customWidth="1"/>
    <col min="1298" max="1536" width="11.42578125" style="117"/>
    <col min="1537" max="1537" width="18" style="117" customWidth="1"/>
    <col min="1538" max="1540" width="24.7109375" style="117" customWidth="1"/>
    <col min="1541" max="1542" width="14.7109375" style="117" customWidth="1"/>
    <col min="1543" max="1543" width="17.85546875" style="117" customWidth="1"/>
    <col min="1544" max="1544" width="14.7109375" style="117" customWidth="1"/>
    <col min="1545" max="1545" width="18" style="117" customWidth="1"/>
    <col min="1546" max="1546" width="14.5703125" style="117" customWidth="1"/>
    <col min="1547" max="1547" width="16.42578125" style="117" customWidth="1"/>
    <col min="1548" max="1548" width="15.5703125" style="117" customWidth="1"/>
    <col min="1549" max="1549" width="15.42578125" style="117" customWidth="1"/>
    <col min="1550" max="1550" width="14" style="117" customWidth="1"/>
    <col min="1551" max="1551" width="14.7109375" style="117" customWidth="1"/>
    <col min="1552" max="1552" width="31.7109375" style="117" customWidth="1"/>
    <col min="1553" max="1553" width="14.7109375" style="117" customWidth="1"/>
    <col min="1554" max="1792" width="11.42578125" style="117"/>
    <col min="1793" max="1793" width="18" style="117" customWidth="1"/>
    <col min="1794" max="1796" width="24.7109375" style="117" customWidth="1"/>
    <col min="1797" max="1798" width="14.7109375" style="117" customWidth="1"/>
    <col min="1799" max="1799" width="17.85546875" style="117" customWidth="1"/>
    <col min="1800" max="1800" width="14.7109375" style="117" customWidth="1"/>
    <col min="1801" max="1801" width="18" style="117" customWidth="1"/>
    <col min="1802" max="1802" width="14.5703125" style="117" customWidth="1"/>
    <col min="1803" max="1803" width="16.42578125" style="117" customWidth="1"/>
    <col min="1804" max="1804" width="15.5703125" style="117" customWidth="1"/>
    <col min="1805" max="1805" width="15.42578125" style="117" customWidth="1"/>
    <col min="1806" max="1806" width="14" style="117" customWidth="1"/>
    <col min="1807" max="1807" width="14.7109375" style="117" customWidth="1"/>
    <col min="1808" max="1808" width="31.7109375" style="117" customWidth="1"/>
    <col min="1809" max="1809" width="14.7109375" style="117" customWidth="1"/>
    <col min="1810" max="2048" width="11.42578125" style="117"/>
    <col min="2049" max="2049" width="18" style="117" customWidth="1"/>
    <col min="2050" max="2052" width="24.7109375" style="117" customWidth="1"/>
    <col min="2053" max="2054" width="14.7109375" style="117" customWidth="1"/>
    <col min="2055" max="2055" width="17.85546875" style="117" customWidth="1"/>
    <col min="2056" max="2056" width="14.7109375" style="117" customWidth="1"/>
    <col min="2057" max="2057" width="18" style="117" customWidth="1"/>
    <col min="2058" max="2058" width="14.5703125" style="117" customWidth="1"/>
    <col min="2059" max="2059" width="16.42578125" style="117" customWidth="1"/>
    <col min="2060" max="2060" width="15.5703125" style="117" customWidth="1"/>
    <col min="2061" max="2061" width="15.42578125" style="117" customWidth="1"/>
    <col min="2062" max="2062" width="14" style="117" customWidth="1"/>
    <col min="2063" max="2063" width="14.7109375" style="117" customWidth="1"/>
    <col min="2064" max="2064" width="31.7109375" style="117" customWidth="1"/>
    <col min="2065" max="2065" width="14.7109375" style="117" customWidth="1"/>
    <col min="2066" max="2304" width="11.42578125" style="117"/>
    <col min="2305" max="2305" width="18" style="117" customWidth="1"/>
    <col min="2306" max="2308" width="24.7109375" style="117" customWidth="1"/>
    <col min="2309" max="2310" width="14.7109375" style="117" customWidth="1"/>
    <col min="2311" max="2311" width="17.85546875" style="117" customWidth="1"/>
    <col min="2312" max="2312" width="14.7109375" style="117" customWidth="1"/>
    <col min="2313" max="2313" width="18" style="117" customWidth="1"/>
    <col min="2314" max="2314" width="14.5703125" style="117" customWidth="1"/>
    <col min="2315" max="2315" width="16.42578125" style="117" customWidth="1"/>
    <col min="2316" max="2316" width="15.5703125" style="117" customWidth="1"/>
    <col min="2317" max="2317" width="15.42578125" style="117" customWidth="1"/>
    <col min="2318" max="2318" width="14" style="117" customWidth="1"/>
    <col min="2319" max="2319" width="14.7109375" style="117" customWidth="1"/>
    <col min="2320" max="2320" width="31.7109375" style="117" customWidth="1"/>
    <col min="2321" max="2321" width="14.7109375" style="117" customWidth="1"/>
    <col min="2322" max="2560" width="11.42578125" style="117"/>
    <col min="2561" max="2561" width="18" style="117" customWidth="1"/>
    <col min="2562" max="2564" width="24.7109375" style="117" customWidth="1"/>
    <col min="2565" max="2566" width="14.7109375" style="117" customWidth="1"/>
    <col min="2567" max="2567" width="17.85546875" style="117" customWidth="1"/>
    <col min="2568" max="2568" width="14.7109375" style="117" customWidth="1"/>
    <col min="2569" max="2569" width="18" style="117" customWidth="1"/>
    <col min="2570" max="2570" width="14.5703125" style="117" customWidth="1"/>
    <col min="2571" max="2571" width="16.42578125" style="117" customWidth="1"/>
    <col min="2572" max="2572" width="15.5703125" style="117" customWidth="1"/>
    <col min="2573" max="2573" width="15.42578125" style="117" customWidth="1"/>
    <col min="2574" max="2574" width="14" style="117" customWidth="1"/>
    <col min="2575" max="2575" width="14.7109375" style="117" customWidth="1"/>
    <col min="2576" max="2576" width="31.7109375" style="117" customWidth="1"/>
    <col min="2577" max="2577" width="14.7109375" style="117" customWidth="1"/>
    <col min="2578" max="2816" width="11.42578125" style="117"/>
    <col min="2817" max="2817" width="18" style="117" customWidth="1"/>
    <col min="2818" max="2820" width="24.7109375" style="117" customWidth="1"/>
    <col min="2821" max="2822" width="14.7109375" style="117" customWidth="1"/>
    <col min="2823" max="2823" width="17.85546875" style="117" customWidth="1"/>
    <col min="2824" max="2824" width="14.7109375" style="117" customWidth="1"/>
    <col min="2825" max="2825" width="18" style="117" customWidth="1"/>
    <col min="2826" max="2826" width="14.5703125" style="117" customWidth="1"/>
    <col min="2827" max="2827" width="16.42578125" style="117" customWidth="1"/>
    <col min="2828" max="2828" width="15.5703125" style="117" customWidth="1"/>
    <col min="2829" max="2829" width="15.42578125" style="117" customWidth="1"/>
    <col min="2830" max="2830" width="14" style="117" customWidth="1"/>
    <col min="2831" max="2831" width="14.7109375" style="117" customWidth="1"/>
    <col min="2832" max="2832" width="31.7109375" style="117" customWidth="1"/>
    <col min="2833" max="2833" width="14.7109375" style="117" customWidth="1"/>
    <col min="2834" max="3072" width="11.42578125" style="117"/>
    <col min="3073" max="3073" width="18" style="117" customWidth="1"/>
    <col min="3074" max="3076" width="24.7109375" style="117" customWidth="1"/>
    <col min="3077" max="3078" width="14.7109375" style="117" customWidth="1"/>
    <col min="3079" max="3079" width="17.85546875" style="117" customWidth="1"/>
    <col min="3080" max="3080" width="14.7109375" style="117" customWidth="1"/>
    <col min="3081" max="3081" width="18" style="117" customWidth="1"/>
    <col min="3082" max="3082" width="14.5703125" style="117" customWidth="1"/>
    <col min="3083" max="3083" width="16.42578125" style="117" customWidth="1"/>
    <col min="3084" max="3084" width="15.5703125" style="117" customWidth="1"/>
    <col min="3085" max="3085" width="15.42578125" style="117" customWidth="1"/>
    <col min="3086" max="3086" width="14" style="117" customWidth="1"/>
    <col min="3087" max="3087" width="14.7109375" style="117" customWidth="1"/>
    <col min="3088" max="3088" width="31.7109375" style="117" customWidth="1"/>
    <col min="3089" max="3089" width="14.7109375" style="117" customWidth="1"/>
    <col min="3090" max="3328" width="11.42578125" style="117"/>
    <col min="3329" max="3329" width="18" style="117" customWidth="1"/>
    <col min="3330" max="3332" width="24.7109375" style="117" customWidth="1"/>
    <col min="3333" max="3334" width="14.7109375" style="117" customWidth="1"/>
    <col min="3335" max="3335" width="17.85546875" style="117" customWidth="1"/>
    <col min="3336" max="3336" width="14.7109375" style="117" customWidth="1"/>
    <col min="3337" max="3337" width="18" style="117" customWidth="1"/>
    <col min="3338" max="3338" width="14.5703125" style="117" customWidth="1"/>
    <col min="3339" max="3339" width="16.42578125" style="117" customWidth="1"/>
    <col min="3340" max="3340" width="15.5703125" style="117" customWidth="1"/>
    <col min="3341" max="3341" width="15.42578125" style="117" customWidth="1"/>
    <col min="3342" max="3342" width="14" style="117" customWidth="1"/>
    <col min="3343" max="3343" width="14.7109375" style="117" customWidth="1"/>
    <col min="3344" max="3344" width="31.7109375" style="117" customWidth="1"/>
    <col min="3345" max="3345" width="14.7109375" style="117" customWidth="1"/>
    <col min="3346" max="3584" width="11.42578125" style="117"/>
    <col min="3585" max="3585" width="18" style="117" customWidth="1"/>
    <col min="3586" max="3588" width="24.7109375" style="117" customWidth="1"/>
    <col min="3589" max="3590" width="14.7109375" style="117" customWidth="1"/>
    <col min="3591" max="3591" width="17.85546875" style="117" customWidth="1"/>
    <col min="3592" max="3592" width="14.7109375" style="117" customWidth="1"/>
    <col min="3593" max="3593" width="18" style="117" customWidth="1"/>
    <col min="3594" max="3594" width="14.5703125" style="117" customWidth="1"/>
    <col min="3595" max="3595" width="16.42578125" style="117" customWidth="1"/>
    <col min="3596" max="3596" width="15.5703125" style="117" customWidth="1"/>
    <col min="3597" max="3597" width="15.42578125" style="117" customWidth="1"/>
    <col min="3598" max="3598" width="14" style="117" customWidth="1"/>
    <col min="3599" max="3599" width="14.7109375" style="117" customWidth="1"/>
    <col min="3600" max="3600" width="31.7109375" style="117" customWidth="1"/>
    <col min="3601" max="3601" width="14.7109375" style="117" customWidth="1"/>
    <col min="3602" max="3840" width="11.42578125" style="117"/>
    <col min="3841" max="3841" width="18" style="117" customWidth="1"/>
    <col min="3842" max="3844" width="24.7109375" style="117" customWidth="1"/>
    <col min="3845" max="3846" width="14.7109375" style="117" customWidth="1"/>
    <col min="3847" max="3847" width="17.85546875" style="117" customWidth="1"/>
    <col min="3848" max="3848" width="14.7109375" style="117" customWidth="1"/>
    <col min="3849" max="3849" width="18" style="117" customWidth="1"/>
    <col min="3850" max="3850" width="14.5703125" style="117" customWidth="1"/>
    <col min="3851" max="3851" width="16.42578125" style="117" customWidth="1"/>
    <col min="3852" max="3852" width="15.5703125" style="117" customWidth="1"/>
    <col min="3853" max="3853" width="15.42578125" style="117" customWidth="1"/>
    <col min="3854" max="3854" width="14" style="117" customWidth="1"/>
    <col min="3855" max="3855" width="14.7109375" style="117" customWidth="1"/>
    <col min="3856" max="3856" width="31.7109375" style="117" customWidth="1"/>
    <col min="3857" max="3857" width="14.7109375" style="117" customWidth="1"/>
    <col min="3858" max="4096" width="11.42578125" style="117"/>
    <col min="4097" max="4097" width="18" style="117" customWidth="1"/>
    <col min="4098" max="4100" width="24.7109375" style="117" customWidth="1"/>
    <col min="4101" max="4102" width="14.7109375" style="117" customWidth="1"/>
    <col min="4103" max="4103" width="17.85546875" style="117" customWidth="1"/>
    <col min="4104" max="4104" width="14.7109375" style="117" customWidth="1"/>
    <col min="4105" max="4105" width="18" style="117" customWidth="1"/>
    <col min="4106" max="4106" width="14.5703125" style="117" customWidth="1"/>
    <col min="4107" max="4107" width="16.42578125" style="117" customWidth="1"/>
    <col min="4108" max="4108" width="15.5703125" style="117" customWidth="1"/>
    <col min="4109" max="4109" width="15.42578125" style="117" customWidth="1"/>
    <col min="4110" max="4110" width="14" style="117" customWidth="1"/>
    <col min="4111" max="4111" width="14.7109375" style="117" customWidth="1"/>
    <col min="4112" max="4112" width="31.7109375" style="117" customWidth="1"/>
    <col min="4113" max="4113" width="14.7109375" style="117" customWidth="1"/>
    <col min="4114" max="4352" width="11.42578125" style="117"/>
    <col min="4353" max="4353" width="18" style="117" customWidth="1"/>
    <col min="4354" max="4356" width="24.7109375" style="117" customWidth="1"/>
    <col min="4357" max="4358" width="14.7109375" style="117" customWidth="1"/>
    <col min="4359" max="4359" width="17.85546875" style="117" customWidth="1"/>
    <col min="4360" max="4360" width="14.7109375" style="117" customWidth="1"/>
    <col min="4361" max="4361" width="18" style="117" customWidth="1"/>
    <col min="4362" max="4362" width="14.5703125" style="117" customWidth="1"/>
    <col min="4363" max="4363" width="16.42578125" style="117" customWidth="1"/>
    <col min="4364" max="4364" width="15.5703125" style="117" customWidth="1"/>
    <col min="4365" max="4365" width="15.42578125" style="117" customWidth="1"/>
    <col min="4366" max="4366" width="14" style="117" customWidth="1"/>
    <col min="4367" max="4367" width="14.7109375" style="117" customWidth="1"/>
    <col min="4368" max="4368" width="31.7109375" style="117" customWidth="1"/>
    <col min="4369" max="4369" width="14.7109375" style="117" customWidth="1"/>
    <col min="4370" max="4608" width="11.42578125" style="117"/>
    <col min="4609" max="4609" width="18" style="117" customWidth="1"/>
    <col min="4610" max="4612" width="24.7109375" style="117" customWidth="1"/>
    <col min="4613" max="4614" width="14.7109375" style="117" customWidth="1"/>
    <col min="4615" max="4615" width="17.85546875" style="117" customWidth="1"/>
    <col min="4616" max="4616" width="14.7109375" style="117" customWidth="1"/>
    <col min="4617" max="4617" width="18" style="117" customWidth="1"/>
    <col min="4618" max="4618" width="14.5703125" style="117" customWidth="1"/>
    <col min="4619" max="4619" width="16.42578125" style="117" customWidth="1"/>
    <col min="4620" max="4620" width="15.5703125" style="117" customWidth="1"/>
    <col min="4621" max="4621" width="15.42578125" style="117" customWidth="1"/>
    <col min="4622" max="4622" width="14" style="117" customWidth="1"/>
    <col min="4623" max="4623" width="14.7109375" style="117" customWidth="1"/>
    <col min="4624" max="4624" width="31.7109375" style="117" customWidth="1"/>
    <col min="4625" max="4625" width="14.7109375" style="117" customWidth="1"/>
    <col min="4626" max="4864" width="11.42578125" style="117"/>
    <col min="4865" max="4865" width="18" style="117" customWidth="1"/>
    <col min="4866" max="4868" width="24.7109375" style="117" customWidth="1"/>
    <col min="4869" max="4870" width="14.7109375" style="117" customWidth="1"/>
    <col min="4871" max="4871" width="17.85546875" style="117" customWidth="1"/>
    <col min="4872" max="4872" width="14.7109375" style="117" customWidth="1"/>
    <col min="4873" max="4873" width="18" style="117" customWidth="1"/>
    <col min="4874" max="4874" width="14.5703125" style="117" customWidth="1"/>
    <col min="4875" max="4875" width="16.42578125" style="117" customWidth="1"/>
    <col min="4876" max="4876" width="15.5703125" style="117" customWidth="1"/>
    <col min="4877" max="4877" width="15.42578125" style="117" customWidth="1"/>
    <col min="4878" max="4878" width="14" style="117" customWidth="1"/>
    <col min="4879" max="4879" width="14.7109375" style="117" customWidth="1"/>
    <col min="4880" max="4880" width="31.7109375" style="117" customWidth="1"/>
    <col min="4881" max="4881" width="14.7109375" style="117" customWidth="1"/>
    <col min="4882" max="5120" width="11.42578125" style="117"/>
    <col min="5121" max="5121" width="18" style="117" customWidth="1"/>
    <col min="5122" max="5124" width="24.7109375" style="117" customWidth="1"/>
    <col min="5125" max="5126" width="14.7109375" style="117" customWidth="1"/>
    <col min="5127" max="5127" width="17.85546875" style="117" customWidth="1"/>
    <col min="5128" max="5128" width="14.7109375" style="117" customWidth="1"/>
    <col min="5129" max="5129" width="18" style="117" customWidth="1"/>
    <col min="5130" max="5130" width="14.5703125" style="117" customWidth="1"/>
    <col min="5131" max="5131" width="16.42578125" style="117" customWidth="1"/>
    <col min="5132" max="5132" width="15.5703125" style="117" customWidth="1"/>
    <col min="5133" max="5133" width="15.42578125" style="117" customWidth="1"/>
    <col min="5134" max="5134" width="14" style="117" customWidth="1"/>
    <col min="5135" max="5135" width="14.7109375" style="117" customWidth="1"/>
    <col min="5136" max="5136" width="31.7109375" style="117" customWidth="1"/>
    <col min="5137" max="5137" width="14.7109375" style="117" customWidth="1"/>
    <col min="5138" max="5376" width="11.42578125" style="117"/>
    <col min="5377" max="5377" width="18" style="117" customWidth="1"/>
    <col min="5378" max="5380" width="24.7109375" style="117" customWidth="1"/>
    <col min="5381" max="5382" width="14.7109375" style="117" customWidth="1"/>
    <col min="5383" max="5383" width="17.85546875" style="117" customWidth="1"/>
    <col min="5384" max="5384" width="14.7109375" style="117" customWidth="1"/>
    <col min="5385" max="5385" width="18" style="117" customWidth="1"/>
    <col min="5386" max="5386" width="14.5703125" style="117" customWidth="1"/>
    <col min="5387" max="5387" width="16.42578125" style="117" customWidth="1"/>
    <col min="5388" max="5388" width="15.5703125" style="117" customWidth="1"/>
    <col min="5389" max="5389" width="15.42578125" style="117" customWidth="1"/>
    <col min="5390" max="5390" width="14" style="117" customWidth="1"/>
    <col min="5391" max="5391" width="14.7109375" style="117" customWidth="1"/>
    <col min="5392" max="5392" width="31.7109375" style="117" customWidth="1"/>
    <col min="5393" max="5393" width="14.7109375" style="117" customWidth="1"/>
    <col min="5394" max="5632" width="11.42578125" style="117"/>
    <col min="5633" max="5633" width="18" style="117" customWidth="1"/>
    <col min="5634" max="5636" width="24.7109375" style="117" customWidth="1"/>
    <col min="5637" max="5638" width="14.7109375" style="117" customWidth="1"/>
    <col min="5639" max="5639" width="17.85546875" style="117" customWidth="1"/>
    <col min="5640" max="5640" width="14.7109375" style="117" customWidth="1"/>
    <col min="5641" max="5641" width="18" style="117" customWidth="1"/>
    <col min="5642" max="5642" width="14.5703125" style="117" customWidth="1"/>
    <col min="5643" max="5643" width="16.42578125" style="117" customWidth="1"/>
    <col min="5644" max="5644" width="15.5703125" style="117" customWidth="1"/>
    <col min="5645" max="5645" width="15.42578125" style="117" customWidth="1"/>
    <col min="5646" max="5646" width="14" style="117" customWidth="1"/>
    <col min="5647" max="5647" width="14.7109375" style="117" customWidth="1"/>
    <col min="5648" max="5648" width="31.7109375" style="117" customWidth="1"/>
    <col min="5649" max="5649" width="14.7109375" style="117" customWidth="1"/>
    <col min="5650" max="5888" width="11.42578125" style="117"/>
    <col min="5889" max="5889" width="18" style="117" customWidth="1"/>
    <col min="5890" max="5892" width="24.7109375" style="117" customWidth="1"/>
    <col min="5893" max="5894" width="14.7109375" style="117" customWidth="1"/>
    <col min="5895" max="5895" width="17.85546875" style="117" customWidth="1"/>
    <col min="5896" max="5896" width="14.7109375" style="117" customWidth="1"/>
    <col min="5897" max="5897" width="18" style="117" customWidth="1"/>
    <col min="5898" max="5898" width="14.5703125" style="117" customWidth="1"/>
    <col min="5899" max="5899" width="16.42578125" style="117" customWidth="1"/>
    <col min="5900" max="5900" width="15.5703125" style="117" customWidth="1"/>
    <col min="5901" max="5901" width="15.42578125" style="117" customWidth="1"/>
    <col min="5902" max="5902" width="14" style="117" customWidth="1"/>
    <col min="5903" max="5903" width="14.7109375" style="117" customWidth="1"/>
    <col min="5904" max="5904" width="31.7109375" style="117" customWidth="1"/>
    <col min="5905" max="5905" width="14.7109375" style="117" customWidth="1"/>
    <col min="5906" max="6144" width="11.42578125" style="117"/>
    <col min="6145" max="6145" width="18" style="117" customWidth="1"/>
    <col min="6146" max="6148" width="24.7109375" style="117" customWidth="1"/>
    <col min="6149" max="6150" width="14.7109375" style="117" customWidth="1"/>
    <col min="6151" max="6151" width="17.85546875" style="117" customWidth="1"/>
    <col min="6152" max="6152" width="14.7109375" style="117" customWidth="1"/>
    <col min="6153" max="6153" width="18" style="117" customWidth="1"/>
    <col min="6154" max="6154" width="14.5703125" style="117" customWidth="1"/>
    <col min="6155" max="6155" width="16.42578125" style="117" customWidth="1"/>
    <col min="6156" max="6156" width="15.5703125" style="117" customWidth="1"/>
    <col min="6157" max="6157" width="15.42578125" style="117" customWidth="1"/>
    <col min="6158" max="6158" width="14" style="117" customWidth="1"/>
    <col min="6159" max="6159" width="14.7109375" style="117" customWidth="1"/>
    <col min="6160" max="6160" width="31.7109375" style="117" customWidth="1"/>
    <col min="6161" max="6161" width="14.7109375" style="117" customWidth="1"/>
    <col min="6162" max="6400" width="11.42578125" style="117"/>
    <col min="6401" max="6401" width="18" style="117" customWidth="1"/>
    <col min="6402" max="6404" width="24.7109375" style="117" customWidth="1"/>
    <col min="6405" max="6406" width="14.7109375" style="117" customWidth="1"/>
    <col min="6407" max="6407" width="17.85546875" style="117" customWidth="1"/>
    <col min="6408" max="6408" width="14.7109375" style="117" customWidth="1"/>
    <col min="6409" max="6409" width="18" style="117" customWidth="1"/>
    <col min="6410" max="6410" width="14.5703125" style="117" customWidth="1"/>
    <col min="6411" max="6411" width="16.42578125" style="117" customWidth="1"/>
    <col min="6412" max="6412" width="15.5703125" style="117" customWidth="1"/>
    <col min="6413" max="6413" width="15.42578125" style="117" customWidth="1"/>
    <col min="6414" max="6414" width="14" style="117" customWidth="1"/>
    <col min="6415" max="6415" width="14.7109375" style="117" customWidth="1"/>
    <col min="6416" max="6416" width="31.7109375" style="117" customWidth="1"/>
    <col min="6417" max="6417" width="14.7109375" style="117" customWidth="1"/>
    <col min="6418" max="6656" width="11.42578125" style="117"/>
    <col min="6657" max="6657" width="18" style="117" customWidth="1"/>
    <col min="6658" max="6660" width="24.7109375" style="117" customWidth="1"/>
    <col min="6661" max="6662" width="14.7109375" style="117" customWidth="1"/>
    <col min="6663" max="6663" width="17.85546875" style="117" customWidth="1"/>
    <col min="6664" max="6664" width="14.7109375" style="117" customWidth="1"/>
    <col min="6665" max="6665" width="18" style="117" customWidth="1"/>
    <col min="6666" max="6666" width="14.5703125" style="117" customWidth="1"/>
    <col min="6667" max="6667" width="16.42578125" style="117" customWidth="1"/>
    <col min="6668" max="6668" width="15.5703125" style="117" customWidth="1"/>
    <col min="6669" max="6669" width="15.42578125" style="117" customWidth="1"/>
    <col min="6670" max="6670" width="14" style="117" customWidth="1"/>
    <col min="6671" max="6671" width="14.7109375" style="117" customWidth="1"/>
    <col min="6672" max="6672" width="31.7109375" style="117" customWidth="1"/>
    <col min="6673" max="6673" width="14.7109375" style="117" customWidth="1"/>
    <col min="6674" max="6912" width="11.42578125" style="117"/>
    <col min="6913" max="6913" width="18" style="117" customWidth="1"/>
    <col min="6914" max="6916" width="24.7109375" style="117" customWidth="1"/>
    <col min="6917" max="6918" width="14.7109375" style="117" customWidth="1"/>
    <col min="6919" max="6919" width="17.85546875" style="117" customWidth="1"/>
    <col min="6920" max="6920" width="14.7109375" style="117" customWidth="1"/>
    <col min="6921" max="6921" width="18" style="117" customWidth="1"/>
    <col min="6922" max="6922" width="14.5703125" style="117" customWidth="1"/>
    <col min="6923" max="6923" width="16.42578125" style="117" customWidth="1"/>
    <col min="6924" max="6924" width="15.5703125" style="117" customWidth="1"/>
    <col min="6925" max="6925" width="15.42578125" style="117" customWidth="1"/>
    <col min="6926" max="6926" width="14" style="117" customWidth="1"/>
    <col min="6927" max="6927" width="14.7109375" style="117" customWidth="1"/>
    <col min="6928" max="6928" width="31.7109375" style="117" customWidth="1"/>
    <col min="6929" max="6929" width="14.7109375" style="117" customWidth="1"/>
    <col min="6930" max="7168" width="11.42578125" style="117"/>
    <col min="7169" max="7169" width="18" style="117" customWidth="1"/>
    <col min="7170" max="7172" width="24.7109375" style="117" customWidth="1"/>
    <col min="7173" max="7174" width="14.7109375" style="117" customWidth="1"/>
    <col min="7175" max="7175" width="17.85546875" style="117" customWidth="1"/>
    <col min="7176" max="7176" width="14.7109375" style="117" customWidth="1"/>
    <col min="7177" max="7177" width="18" style="117" customWidth="1"/>
    <col min="7178" max="7178" width="14.5703125" style="117" customWidth="1"/>
    <col min="7179" max="7179" width="16.42578125" style="117" customWidth="1"/>
    <col min="7180" max="7180" width="15.5703125" style="117" customWidth="1"/>
    <col min="7181" max="7181" width="15.42578125" style="117" customWidth="1"/>
    <col min="7182" max="7182" width="14" style="117" customWidth="1"/>
    <col min="7183" max="7183" width="14.7109375" style="117" customWidth="1"/>
    <col min="7184" max="7184" width="31.7109375" style="117" customWidth="1"/>
    <col min="7185" max="7185" width="14.7109375" style="117" customWidth="1"/>
    <col min="7186" max="7424" width="11.42578125" style="117"/>
    <col min="7425" max="7425" width="18" style="117" customWidth="1"/>
    <col min="7426" max="7428" width="24.7109375" style="117" customWidth="1"/>
    <col min="7429" max="7430" width="14.7109375" style="117" customWidth="1"/>
    <col min="7431" max="7431" width="17.85546875" style="117" customWidth="1"/>
    <col min="7432" max="7432" width="14.7109375" style="117" customWidth="1"/>
    <col min="7433" max="7433" width="18" style="117" customWidth="1"/>
    <col min="7434" max="7434" width="14.5703125" style="117" customWidth="1"/>
    <col min="7435" max="7435" width="16.42578125" style="117" customWidth="1"/>
    <col min="7436" max="7436" width="15.5703125" style="117" customWidth="1"/>
    <col min="7437" max="7437" width="15.42578125" style="117" customWidth="1"/>
    <col min="7438" max="7438" width="14" style="117" customWidth="1"/>
    <col min="7439" max="7439" width="14.7109375" style="117" customWidth="1"/>
    <col min="7440" max="7440" width="31.7109375" style="117" customWidth="1"/>
    <col min="7441" max="7441" width="14.7109375" style="117" customWidth="1"/>
    <col min="7442" max="7680" width="11.42578125" style="117"/>
    <col min="7681" max="7681" width="18" style="117" customWidth="1"/>
    <col min="7682" max="7684" width="24.7109375" style="117" customWidth="1"/>
    <col min="7685" max="7686" width="14.7109375" style="117" customWidth="1"/>
    <col min="7687" max="7687" width="17.85546875" style="117" customWidth="1"/>
    <col min="7688" max="7688" width="14.7109375" style="117" customWidth="1"/>
    <col min="7689" max="7689" width="18" style="117" customWidth="1"/>
    <col min="7690" max="7690" width="14.5703125" style="117" customWidth="1"/>
    <col min="7691" max="7691" width="16.42578125" style="117" customWidth="1"/>
    <col min="7692" max="7692" width="15.5703125" style="117" customWidth="1"/>
    <col min="7693" max="7693" width="15.42578125" style="117" customWidth="1"/>
    <col min="7694" max="7694" width="14" style="117" customWidth="1"/>
    <col min="7695" max="7695" width="14.7109375" style="117" customWidth="1"/>
    <col min="7696" max="7696" width="31.7109375" style="117" customWidth="1"/>
    <col min="7697" max="7697" width="14.7109375" style="117" customWidth="1"/>
    <col min="7698" max="7936" width="11.42578125" style="117"/>
    <col min="7937" max="7937" width="18" style="117" customWidth="1"/>
    <col min="7938" max="7940" width="24.7109375" style="117" customWidth="1"/>
    <col min="7941" max="7942" width="14.7109375" style="117" customWidth="1"/>
    <col min="7943" max="7943" width="17.85546875" style="117" customWidth="1"/>
    <col min="7944" max="7944" width="14.7109375" style="117" customWidth="1"/>
    <col min="7945" max="7945" width="18" style="117" customWidth="1"/>
    <col min="7946" max="7946" width="14.5703125" style="117" customWidth="1"/>
    <col min="7947" max="7947" width="16.42578125" style="117" customWidth="1"/>
    <col min="7948" max="7948" width="15.5703125" style="117" customWidth="1"/>
    <col min="7949" max="7949" width="15.42578125" style="117" customWidth="1"/>
    <col min="7950" max="7950" width="14" style="117" customWidth="1"/>
    <col min="7951" max="7951" width="14.7109375" style="117" customWidth="1"/>
    <col min="7952" max="7952" width="31.7109375" style="117" customWidth="1"/>
    <col min="7953" max="7953" width="14.7109375" style="117" customWidth="1"/>
    <col min="7954" max="8192" width="11.42578125" style="117"/>
    <col min="8193" max="8193" width="18" style="117" customWidth="1"/>
    <col min="8194" max="8196" width="24.7109375" style="117" customWidth="1"/>
    <col min="8197" max="8198" width="14.7109375" style="117" customWidth="1"/>
    <col min="8199" max="8199" width="17.85546875" style="117" customWidth="1"/>
    <col min="8200" max="8200" width="14.7109375" style="117" customWidth="1"/>
    <col min="8201" max="8201" width="18" style="117" customWidth="1"/>
    <col min="8202" max="8202" width="14.5703125" style="117" customWidth="1"/>
    <col min="8203" max="8203" width="16.42578125" style="117" customWidth="1"/>
    <col min="8204" max="8204" width="15.5703125" style="117" customWidth="1"/>
    <col min="8205" max="8205" width="15.42578125" style="117" customWidth="1"/>
    <col min="8206" max="8206" width="14" style="117" customWidth="1"/>
    <col min="8207" max="8207" width="14.7109375" style="117" customWidth="1"/>
    <col min="8208" max="8208" width="31.7109375" style="117" customWidth="1"/>
    <col min="8209" max="8209" width="14.7109375" style="117" customWidth="1"/>
    <col min="8210" max="8448" width="11.42578125" style="117"/>
    <col min="8449" max="8449" width="18" style="117" customWidth="1"/>
    <col min="8450" max="8452" width="24.7109375" style="117" customWidth="1"/>
    <col min="8453" max="8454" width="14.7109375" style="117" customWidth="1"/>
    <col min="8455" max="8455" width="17.85546875" style="117" customWidth="1"/>
    <col min="8456" max="8456" width="14.7109375" style="117" customWidth="1"/>
    <col min="8457" max="8457" width="18" style="117" customWidth="1"/>
    <col min="8458" max="8458" width="14.5703125" style="117" customWidth="1"/>
    <col min="8459" max="8459" width="16.42578125" style="117" customWidth="1"/>
    <col min="8460" max="8460" width="15.5703125" style="117" customWidth="1"/>
    <col min="8461" max="8461" width="15.42578125" style="117" customWidth="1"/>
    <col min="8462" max="8462" width="14" style="117" customWidth="1"/>
    <col min="8463" max="8463" width="14.7109375" style="117" customWidth="1"/>
    <col min="8464" max="8464" width="31.7109375" style="117" customWidth="1"/>
    <col min="8465" max="8465" width="14.7109375" style="117" customWidth="1"/>
    <col min="8466" max="8704" width="11.42578125" style="117"/>
    <col min="8705" max="8705" width="18" style="117" customWidth="1"/>
    <col min="8706" max="8708" width="24.7109375" style="117" customWidth="1"/>
    <col min="8709" max="8710" width="14.7109375" style="117" customWidth="1"/>
    <col min="8711" max="8711" width="17.85546875" style="117" customWidth="1"/>
    <col min="8712" max="8712" width="14.7109375" style="117" customWidth="1"/>
    <col min="8713" max="8713" width="18" style="117" customWidth="1"/>
    <col min="8714" max="8714" width="14.5703125" style="117" customWidth="1"/>
    <col min="8715" max="8715" width="16.42578125" style="117" customWidth="1"/>
    <col min="8716" max="8716" width="15.5703125" style="117" customWidth="1"/>
    <col min="8717" max="8717" width="15.42578125" style="117" customWidth="1"/>
    <col min="8718" max="8718" width="14" style="117" customWidth="1"/>
    <col min="8719" max="8719" width="14.7109375" style="117" customWidth="1"/>
    <col min="8720" max="8720" width="31.7109375" style="117" customWidth="1"/>
    <col min="8721" max="8721" width="14.7109375" style="117" customWidth="1"/>
    <col min="8722" max="8960" width="11.42578125" style="117"/>
    <col min="8961" max="8961" width="18" style="117" customWidth="1"/>
    <col min="8962" max="8964" width="24.7109375" style="117" customWidth="1"/>
    <col min="8965" max="8966" width="14.7109375" style="117" customWidth="1"/>
    <col min="8967" max="8967" width="17.85546875" style="117" customWidth="1"/>
    <col min="8968" max="8968" width="14.7109375" style="117" customWidth="1"/>
    <col min="8969" max="8969" width="18" style="117" customWidth="1"/>
    <col min="8970" max="8970" width="14.5703125" style="117" customWidth="1"/>
    <col min="8971" max="8971" width="16.42578125" style="117" customWidth="1"/>
    <col min="8972" max="8972" width="15.5703125" style="117" customWidth="1"/>
    <col min="8973" max="8973" width="15.42578125" style="117" customWidth="1"/>
    <col min="8974" max="8974" width="14" style="117" customWidth="1"/>
    <col min="8975" max="8975" width="14.7109375" style="117" customWidth="1"/>
    <col min="8976" max="8976" width="31.7109375" style="117" customWidth="1"/>
    <col min="8977" max="8977" width="14.7109375" style="117" customWidth="1"/>
    <col min="8978" max="9216" width="11.42578125" style="117"/>
    <col min="9217" max="9217" width="18" style="117" customWidth="1"/>
    <col min="9218" max="9220" width="24.7109375" style="117" customWidth="1"/>
    <col min="9221" max="9222" width="14.7109375" style="117" customWidth="1"/>
    <col min="9223" max="9223" width="17.85546875" style="117" customWidth="1"/>
    <col min="9224" max="9224" width="14.7109375" style="117" customWidth="1"/>
    <col min="9225" max="9225" width="18" style="117" customWidth="1"/>
    <col min="9226" max="9226" width="14.5703125" style="117" customWidth="1"/>
    <col min="9227" max="9227" width="16.42578125" style="117" customWidth="1"/>
    <col min="9228" max="9228" width="15.5703125" style="117" customWidth="1"/>
    <col min="9229" max="9229" width="15.42578125" style="117" customWidth="1"/>
    <col min="9230" max="9230" width="14" style="117" customWidth="1"/>
    <col min="9231" max="9231" width="14.7109375" style="117" customWidth="1"/>
    <col min="9232" max="9232" width="31.7109375" style="117" customWidth="1"/>
    <col min="9233" max="9233" width="14.7109375" style="117" customWidth="1"/>
    <col min="9234" max="9472" width="11.42578125" style="117"/>
    <col min="9473" max="9473" width="18" style="117" customWidth="1"/>
    <col min="9474" max="9476" width="24.7109375" style="117" customWidth="1"/>
    <col min="9477" max="9478" width="14.7109375" style="117" customWidth="1"/>
    <col min="9479" max="9479" width="17.85546875" style="117" customWidth="1"/>
    <col min="9480" max="9480" width="14.7109375" style="117" customWidth="1"/>
    <col min="9481" max="9481" width="18" style="117" customWidth="1"/>
    <col min="9482" max="9482" width="14.5703125" style="117" customWidth="1"/>
    <col min="9483" max="9483" width="16.42578125" style="117" customWidth="1"/>
    <col min="9484" max="9484" width="15.5703125" style="117" customWidth="1"/>
    <col min="9485" max="9485" width="15.42578125" style="117" customWidth="1"/>
    <col min="9486" max="9486" width="14" style="117" customWidth="1"/>
    <col min="9487" max="9487" width="14.7109375" style="117" customWidth="1"/>
    <col min="9488" max="9488" width="31.7109375" style="117" customWidth="1"/>
    <col min="9489" max="9489" width="14.7109375" style="117" customWidth="1"/>
    <col min="9490" max="9728" width="11.42578125" style="117"/>
    <col min="9729" max="9729" width="18" style="117" customWidth="1"/>
    <col min="9730" max="9732" width="24.7109375" style="117" customWidth="1"/>
    <col min="9733" max="9734" width="14.7109375" style="117" customWidth="1"/>
    <col min="9735" max="9735" width="17.85546875" style="117" customWidth="1"/>
    <col min="9736" max="9736" width="14.7109375" style="117" customWidth="1"/>
    <col min="9737" max="9737" width="18" style="117" customWidth="1"/>
    <col min="9738" max="9738" width="14.5703125" style="117" customWidth="1"/>
    <col min="9739" max="9739" width="16.42578125" style="117" customWidth="1"/>
    <col min="9740" max="9740" width="15.5703125" style="117" customWidth="1"/>
    <col min="9741" max="9741" width="15.42578125" style="117" customWidth="1"/>
    <col min="9742" max="9742" width="14" style="117" customWidth="1"/>
    <col min="9743" max="9743" width="14.7109375" style="117" customWidth="1"/>
    <col min="9744" max="9744" width="31.7109375" style="117" customWidth="1"/>
    <col min="9745" max="9745" width="14.7109375" style="117" customWidth="1"/>
    <col min="9746" max="9984" width="11.42578125" style="117"/>
    <col min="9985" max="9985" width="18" style="117" customWidth="1"/>
    <col min="9986" max="9988" width="24.7109375" style="117" customWidth="1"/>
    <col min="9989" max="9990" width="14.7109375" style="117" customWidth="1"/>
    <col min="9991" max="9991" width="17.85546875" style="117" customWidth="1"/>
    <col min="9992" max="9992" width="14.7109375" style="117" customWidth="1"/>
    <col min="9993" max="9993" width="18" style="117" customWidth="1"/>
    <col min="9994" max="9994" width="14.5703125" style="117" customWidth="1"/>
    <col min="9995" max="9995" width="16.42578125" style="117" customWidth="1"/>
    <col min="9996" max="9996" width="15.5703125" style="117" customWidth="1"/>
    <col min="9997" max="9997" width="15.42578125" style="117" customWidth="1"/>
    <col min="9998" max="9998" width="14" style="117" customWidth="1"/>
    <col min="9999" max="9999" width="14.7109375" style="117" customWidth="1"/>
    <col min="10000" max="10000" width="31.7109375" style="117" customWidth="1"/>
    <col min="10001" max="10001" width="14.7109375" style="117" customWidth="1"/>
    <col min="10002" max="10240" width="11.42578125" style="117"/>
    <col min="10241" max="10241" width="18" style="117" customWidth="1"/>
    <col min="10242" max="10244" width="24.7109375" style="117" customWidth="1"/>
    <col min="10245" max="10246" width="14.7109375" style="117" customWidth="1"/>
    <col min="10247" max="10247" width="17.85546875" style="117" customWidth="1"/>
    <col min="10248" max="10248" width="14.7109375" style="117" customWidth="1"/>
    <col min="10249" max="10249" width="18" style="117" customWidth="1"/>
    <col min="10250" max="10250" width="14.5703125" style="117" customWidth="1"/>
    <col min="10251" max="10251" width="16.42578125" style="117" customWidth="1"/>
    <col min="10252" max="10252" width="15.5703125" style="117" customWidth="1"/>
    <col min="10253" max="10253" width="15.42578125" style="117" customWidth="1"/>
    <col min="10254" max="10254" width="14" style="117" customWidth="1"/>
    <col min="10255" max="10255" width="14.7109375" style="117" customWidth="1"/>
    <col min="10256" max="10256" width="31.7109375" style="117" customWidth="1"/>
    <col min="10257" max="10257" width="14.7109375" style="117" customWidth="1"/>
    <col min="10258" max="10496" width="11.42578125" style="117"/>
    <col min="10497" max="10497" width="18" style="117" customWidth="1"/>
    <col min="10498" max="10500" width="24.7109375" style="117" customWidth="1"/>
    <col min="10501" max="10502" width="14.7109375" style="117" customWidth="1"/>
    <col min="10503" max="10503" width="17.85546875" style="117" customWidth="1"/>
    <col min="10504" max="10504" width="14.7109375" style="117" customWidth="1"/>
    <col min="10505" max="10505" width="18" style="117" customWidth="1"/>
    <col min="10506" max="10506" width="14.5703125" style="117" customWidth="1"/>
    <col min="10507" max="10507" width="16.42578125" style="117" customWidth="1"/>
    <col min="10508" max="10508" width="15.5703125" style="117" customWidth="1"/>
    <col min="10509" max="10509" width="15.42578125" style="117" customWidth="1"/>
    <col min="10510" max="10510" width="14" style="117" customWidth="1"/>
    <col min="10511" max="10511" width="14.7109375" style="117" customWidth="1"/>
    <col min="10512" max="10512" width="31.7109375" style="117" customWidth="1"/>
    <col min="10513" max="10513" width="14.7109375" style="117" customWidth="1"/>
    <col min="10514" max="10752" width="11.42578125" style="117"/>
    <col min="10753" max="10753" width="18" style="117" customWidth="1"/>
    <col min="10754" max="10756" width="24.7109375" style="117" customWidth="1"/>
    <col min="10757" max="10758" width="14.7109375" style="117" customWidth="1"/>
    <col min="10759" max="10759" width="17.85546875" style="117" customWidth="1"/>
    <col min="10760" max="10760" width="14.7109375" style="117" customWidth="1"/>
    <col min="10761" max="10761" width="18" style="117" customWidth="1"/>
    <col min="10762" max="10762" width="14.5703125" style="117" customWidth="1"/>
    <col min="10763" max="10763" width="16.42578125" style="117" customWidth="1"/>
    <col min="10764" max="10764" width="15.5703125" style="117" customWidth="1"/>
    <col min="10765" max="10765" width="15.42578125" style="117" customWidth="1"/>
    <col min="10766" max="10766" width="14" style="117" customWidth="1"/>
    <col min="10767" max="10767" width="14.7109375" style="117" customWidth="1"/>
    <col min="10768" max="10768" width="31.7109375" style="117" customWidth="1"/>
    <col min="10769" max="10769" width="14.7109375" style="117" customWidth="1"/>
    <col min="10770" max="11008" width="11.42578125" style="117"/>
    <col min="11009" max="11009" width="18" style="117" customWidth="1"/>
    <col min="11010" max="11012" width="24.7109375" style="117" customWidth="1"/>
    <col min="11013" max="11014" width="14.7109375" style="117" customWidth="1"/>
    <col min="11015" max="11015" width="17.85546875" style="117" customWidth="1"/>
    <col min="11016" max="11016" width="14.7109375" style="117" customWidth="1"/>
    <col min="11017" max="11017" width="18" style="117" customWidth="1"/>
    <col min="11018" max="11018" width="14.5703125" style="117" customWidth="1"/>
    <col min="11019" max="11019" width="16.42578125" style="117" customWidth="1"/>
    <col min="11020" max="11020" width="15.5703125" style="117" customWidth="1"/>
    <col min="11021" max="11021" width="15.42578125" style="117" customWidth="1"/>
    <col min="11022" max="11022" width="14" style="117" customWidth="1"/>
    <col min="11023" max="11023" width="14.7109375" style="117" customWidth="1"/>
    <col min="11024" max="11024" width="31.7109375" style="117" customWidth="1"/>
    <col min="11025" max="11025" width="14.7109375" style="117" customWidth="1"/>
    <col min="11026" max="11264" width="11.42578125" style="117"/>
    <col min="11265" max="11265" width="18" style="117" customWidth="1"/>
    <col min="11266" max="11268" width="24.7109375" style="117" customWidth="1"/>
    <col min="11269" max="11270" width="14.7109375" style="117" customWidth="1"/>
    <col min="11271" max="11271" width="17.85546875" style="117" customWidth="1"/>
    <col min="11272" max="11272" width="14.7109375" style="117" customWidth="1"/>
    <col min="11273" max="11273" width="18" style="117" customWidth="1"/>
    <col min="11274" max="11274" width="14.5703125" style="117" customWidth="1"/>
    <col min="11275" max="11275" width="16.42578125" style="117" customWidth="1"/>
    <col min="11276" max="11276" width="15.5703125" style="117" customWidth="1"/>
    <col min="11277" max="11277" width="15.42578125" style="117" customWidth="1"/>
    <col min="11278" max="11278" width="14" style="117" customWidth="1"/>
    <col min="11279" max="11279" width="14.7109375" style="117" customWidth="1"/>
    <col min="11280" max="11280" width="31.7109375" style="117" customWidth="1"/>
    <col min="11281" max="11281" width="14.7109375" style="117" customWidth="1"/>
    <col min="11282" max="11520" width="11.42578125" style="117"/>
    <col min="11521" max="11521" width="18" style="117" customWidth="1"/>
    <col min="11522" max="11524" width="24.7109375" style="117" customWidth="1"/>
    <col min="11525" max="11526" width="14.7109375" style="117" customWidth="1"/>
    <col min="11527" max="11527" width="17.85546875" style="117" customWidth="1"/>
    <col min="11528" max="11528" width="14.7109375" style="117" customWidth="1"/>
    <col min="11529" max="11529" width="18" style="117" customWidth="1"/>
    <col min="11530" max="11530" width="14.5703125" style="117" customWidth="1"/>
    <col min="11531" max="11531" width="16.42578125" style="117" customWidth="1"/>
    <col min="11532" max="11532" width="15.5703125" style="117" customWidth="1"/>
    <col min="11533" max="11533" width="15.42578125" style="117" customWidth="1"/>
    <col min="11534" max="11534" width="14" style="117" customWidth="1"/>
    <col min="11535" max="11535" width="14.7109375" style="117" customWidth="1"/>
    <col min="11536" max="11536" width="31.7109375" style="117" customWidth="1"/>
    <col min="11537" max="11537" width="14.7109375" style="117" customWidth="1"/>
    <col min="11538" max="11776" width="11.42578125" style="117"/>
    <col min="11777" max="11777" width="18" style="117" customWidth="1"/>
    <col min="11778" max="11780" width="24.7109375" style="117" customWidth="1"/>
    <col min="11781" max="11782" width="14.7109375" style="117" customWidth="1"/>
    <col min="11783" max="11783" width="17.85546875" style="117" customWidth="1"/>
    <col min="11784" max="11784" width="14.7109375" style="117" customWidth="1"/>
    <col min="11785" max="11785" width="18" style="117" customWidth="1"/>
    <col min="11786" max="11786" width="14.5703125" style="117" customWidth="1"/>
    <col min="11787" max="11787" width="16.42578125" style="117" customWidth="1"/>
    <col min="11788" max="11788" width="15.5703125" style="117" customWidth="1"/>
    <col min="11789" max="11789" width="15.42578125" style="117" customWidth="1"/>
    <col min="11790" max="11790" width="14" style="117" customWidth="1"/>
    <col min="11791" max="11791" width="14.7109375" style="117" customWidth="1"/>
    <col min="11792" max="11792" width="31.7109375" style="117" customWidth="1"/>
    <col min="11793" max="11793" width="14.7109375" style="117" customWidth="1"/>
    <col min="11794" max="12032" width="11.42578125" style="117"/>
    <col min="12033" max="12033" width="18" style="117" customWidth="1"/>
    <col min="12034" max="12036" width="24.7109375" style="117" customWidth="1"/>
    <col min="12037" max="12038" width="14.7109375" style="117" customWidth="1"/>
    <col min="12039" max="12039" width="17.85546875" style="117" customWidth="1"/>
    <col min="12040" max="12040" width="14.7109375" style="117" customWidth="1"/>
    <col min="12041" max="12041" width="18" style="117" customWidth="1"/>
    <col min="12042" max="12042" width="14.5703125" style="117" customWidth="1"/>
    <col min="12043" max="12043" width="16.42578125" style="117" customWidth="1"/>
    <col min="12044" max="12044" width="15.5703125" style="117" customWidth="1"/>
    <col min="12045" max="12045" width="15.42578125" style="117" customWidth="1"/>
    <col min="12046" max="12046" width="14" style="117" customWidth="1"/>
    <col min="12047" max="12047" width="14.7109375" style="117" customWidth="1"/>
    <col min="12048" max="12048" width="31.7109375" style="117" customWidth="1"/>
    <col min="12049" max="12049" width="14.7109375" style="117" customWidth="1"/>
    <col min="12050" max="12288" width="11.42578125" style="117"/>
    <col min="12289" max="12289" width="18" style="117" customWidth="1"/>
    <col min="12290" max="12292" width="24.7109375" style="117" customWidth="1"/>
    <col min="12293" max="12294" width="14.7109375" style="117" customWidth="1"/>
    <col min="12295" max="12295" width="17.85546875" style="117" customWidth="1"/>
    <col min="12296" max="12296" width="14.7109375" style="117" customWidth="1"/>
    <col min="12297" max="12297" width="18" style="117" customWidth="1"/>
    <col min="12298" max="12298" width="14.5703125" style="117" customWidth="1"/>
    <col min="12299" max="12299" width="16.42578125" style="117" customWidth="1"/>
    <col min="12300" max="12300" width="15.5703125" style="117" customWidth="1"/>
    <col min="12301" max="12301" width="15.42578125" style="117" customWidth="1"/>
    <col min="12302" max="12302" width="14" style="117" customWidth="1"/>
    <col min="12303" max="12303" width="14.7109375" style="117" customWidth="1"/>
    <col min="12304" max="12304" width="31.7109375" style="117" customWidth="1"/>
    <col min="12305" max="12305" width="14.7109375" style="117" customWidth="1"/>
    <col min="12306" max="12544" width="11.42578125" style="117"/>
    <col min="12545" max="12545" width="18" style="117" customWidth="1"/>
    <col min="12546" max="12548" width="24.7109375" style="117" customWidth="1"/>
    <col min="12549" max="12550" width="14.7109375" style="117" customWidth="1"/>
    <col min="12551" max="12551" width="17.85546875" style="117" customWidth="1"/>
    <col min="12552" max="12552" width="14.7109375" style="117" customWidth="1"/>
    <col min="12553" max="12553" width="18" style="117" customWidth="1"/>
    <col min="12554" max="12554" width="14.5703125" style="117" customWidth="1"/>
    <col min="12555" max="12555" width="16.42578125" style="117" customWidth="1"/>
    <col min="12556" max="12556" width="15.5703125" style="117" customWidth="1"/>
    <col min="12557" max="12557" width="15.42578125" style="117" customWidth="1"/>
    <col min="12558" max="12558" width="14" style="117" customWidth="1"/>
    <col min="12559" max="12559" width="14.7109375" style="117" customWidth="1"/>
    <col min="12560" max="12560" width="31.7109375" style="117" customWidth="1"/>
    <col min="12561" max="12561" width="14.7109375" style="117" customWidth="1"/>
    <col min="12562" max="12800" width="11.42578125" style="117"/>
    <col min="12801" max="12801" width="18" style="117" customWidth="1"/>
    <col min="12802" max="12804" width="24.7109375" style="117" customWidth="1"/>
    <col min="12805" max="12806" width="14.7109375" style="117" customWidth="1"/>
    <col min="12807" max="12807" width="17.85546875" style="117" customWidth="1"/>
    <col min="12808" max="12808" width="14.7109375" style="117" customWidth="1"/>
    <col min="12809" max="12809" width="18" style="117" customWidth="1"/>
    <col min="12810" max="12810" width="14.5703125" style="117" customWidth="1"/>
    <col min="12811" max="12811" width="16.42578125" style="117" customWidth="1"/>
    <col min="12812" max="12812" width="15.5703125" style="117" customWidth="1"/>
    <col min="12813" max="12813" width="15.42578125" style="117" customWidth="1"/>
    <col min="12814" max="12814" width="14" style="117" customWidth="1"/>
    <col min="12815" max="12815" width="14.7109375" style="117" customWidth="1"/>
    <col min="12816" max="12816" width="31.7109375" style="117" customWidth="1"/>
    <col min="12817" max="12817" width="14.7109375" style="117" customWidth="1"/>
    <col min="12818" max="13056" width="11.42578125" style="117"/>
    <col min="13057" max="13057" width="18" style="117" customWidth="1"/>
    <col min="13058" max="13060" width="24.7109375" style="117" customWidth="1"/>
    <col min="13061" max="13062" width="14.7109375" style="117" customWidth="1"/>
    <col min="13063" max="13063" width="17.85546875" style="117" customWidth="1"/>
    <col min="13064" max="13064" width="14.7109375" style="117" customWidth="1"/>
    <col min="13065" max="13065" width="18" style="117" customWidth="1"/>
    <col min="13066" max="13066" width="14.5703125" style="117" customWidth="1"/>
    <col min="13067" max="13067" width="16.42578125" style="117" customWidth="1"/>
    <col min="13068" max="13068" width="15.5703125" style="117" customWidth="1"/>
    <col min="13069" max="13069" width="15.42578125" style="117" customWidth="1"/>
    <col min="13070" max="13070" width="14" style="117" customWidth="1"/>
    <col min="13071" max="13071" width="14.7109375" style="117" customWidth="1"/>
    <col min="13072" max="13072" width="31.7109375" style="117" customWidth="1"/>
    <col min="13073" max="13073" width="14.7109375" style="117" customWidth="1"/>
    <col min="13074" max="13312" width="11.42578125" style="117"/>
    <col min="13313" max="13313" width="18" style="117" customWidth="1"/>
    <col min="13314" max="13316" width="24.7109375" style="117" customWidth="1"/>
    <col min="13317" max="13318" width="14.7109375" style="117" customWidth="1"/>
    <col min="13319" max="13319" width="17.85546875" style="117" customWidth="1"/>
    <col min="13320" max="13320" width="14.7109375" style="117" customWidth="1"/>
    <col min="13321" max="13321" width="18" style="117" customWidth="1"/>
    <col min="13322" max="13322" width="14.5703125" style="117" customWidth="1"/>
    <col min="13323" max="13323" width="16.42578125" style="117" customWidth="1"/>
    <col min="13324" max="13324" width="15.5703125" style="117" customWidth="1"/>
    <col min="13325" max="13325" width="15.42578125" style="117" customWidth="1"/>
    <col min="13326" max="13326" width="14" style="117" customWidth="1"/>
    <col min="13327" max="13327" width="14.7109375" style="117" customWidth="1"/>
    <col min="13328" max="13328" width="31.7109375" style="117" customWidth="1"/>
    <col min="13329" max="13329" width="14.7109375" style="117" customWidth="1"/>
    <col min="13330" max="13568" width="11.42578125" style="117"/>
    <col min="13569" max="13569" width="18" style="117" customWidth="1"/>
    <col min="13570" max="13572" width="24.7109375" style="117" customWidth="1"/>
    <col min="13573" max="13574" width="14.7109375" style="117" customWidth="1"/>
    <col min="13575" max="13575" width="17.85546875" style="117" customWidth="1"/>
    <col min="13576" max="13576" width="14.7109375" style="117" customWidth="1"/>
    <col min="13577" max="13577" width="18" style="117" customWidth="1"/>
    <col min="13578" max="13578" width="14.5703125" style="117" customWidth="1"/>
    <col min="13579" max="13579" width="16.42578125" style="117" customWidth="1"/>
    <col min="13580" max="13580" width="15.5703125" style="117" customWidth="1"/>
    <col min="13581" max="13581" width="15.42578125" style="117" customWidth="1"/>
    <col min="13582" max="13582" width="14" style="117" customWidth="1"/>
    <col min="13583" max="13583" width="14.7109375" style="117" customWidth="1"/>
    <col min="13584" max="13584" width="31.7109375" style="117" customWidth="1"/>
    <col min="13585" max="13585" width="14.7109375" style="117" customWidth="1"/>
    <col min="13586" max="13824" width="11.42578125" style="117"/>
    <col min="13825" max="13825" width="18" style="117" customWidth="1"/>
    <col min="13826" max="13828" width="24.7109375" style="117" customWidth="1"/>
    <col min="13829" max="13830" width="14.7109375" style="117" customWidth="1"/>
    <col min="13831" max="13831" width="17.85546875" style="117" customWidth="1"/>
    <col min="13832" max="13832" width="14.7109375" style="117" customWidth="1"/>
    <col min="13833" max="13833" width="18" style="117" customWidth="1"/>
    <col min="13834" max="13834" width="14.5703125" style="117" customWidth="1"/>
    <col min="13835" max="13835" width="16.42578125" style="117" customWidth="1"/>
    <col min="13836" max="13836" width="15.5703125" style="117" customWidth="1"/>
    <col min="13837" max="13837" width="15.42578125" style="117" customWidth="1"/>
    <col min="13838" max="13838" width="14" style="117" customWidth="1"/>
    <col min="13839" max="13839" width="14.7109375" style="117" customWidth="1"/>
    <col min="13840" max="13840" width="31.7109375" style="117" customWidth="1"/>
    <col min="13841" max="13841" width="14.7109375" style="117" customWidth="1"/>
    <col min="13842" max="14080" width="11.42578125" style="117"/>
    <col min="14081" max="14081" width="18" style="117" customWidth="1"/>
    <col min="14082" max="14084" width="24.7109375" style="117" customWidth="1"/>
    <col min="14085" max="14086" width="14.7109375" style="117" customWidth="1"/>
    <col min="14087" max="14087" width="17.85546875" style="117" customWidth="1"/>
    <col min="14088" max="14088" width="14.7109375" style="117" customWidth="1"/>
    <col min="14089" max="14089" width="18" style="117" customWidth="1"/>
    <col min="14090" max="14090" width="14.5703125" style="117" customWidth="1"/>
    <col min="14091" max="14091" width="16.42578125" style="117" customWidth="1"/>
    <col min="14092" max="14092" width="15.5703125" style="117" customWidth="1"/>
    <col min="14093" max="14093" width="15.42578125" style="117" customWidth="1"/>
    <col min="14094" max="14094" width="14" style="117" customWidth="1"/>
    <col min="14095" max="14095" width="14.7109375" style="117" customWidth="1"/>
    <col min="14096" max="14096" width="31.7109375" style="117" customWidth="1"/>
    <col min="14097" max="14097" width="14.7109375" style="117" customWidth="1"/>
    <col min="14098" max="14336" width="11.42578125" style="117"/>
    <col min="14337" max="14337" width="18" style="117" customWidth="1"/>
    <col min="14338" max="14340" width="24.7109375" style="117" customWidth="1"/>
    <col min="14341" max="14342" width="14.7109375" style="117" customWidth="1"/>
    <col min="14343" max="14343" width="17.85546875" style="117" customWidth="1"/>
    <col min="14344" max="14344" width="14.7109375" style="117" customWidth="1"/>
    <col min="14345" max="14345" width="18" style="117" customWidth="1"/>
    <col min="14346" max="14346" width="14.5703125" style="117" customWidth="1"/>
    <col min="14347" max="14347" width="16.42578125" style="117" customWidth="1"/>
    <col min="14348" max="14348" width="15.5703125" style="117" customWidth="1"/>
    <col min="14349" max="14349" width="15.42578125" style="117" customWidth="1"/>
    <col min="14350" max="14350" width="14" style="117" customWidth="1"/>
    <col min="14351" max="14351" width="14.7109375" style="117" customWidth="1"/>
    <col min="14352" max="14352" width="31.7109375" style="117" customWidth="1"/>
    <col min="14353" max="14353" width="14.7109375" style="117" customWidth="1"/>
    <col min="14354" max="14592" width="11.42578125" style="117"/>
    <col min="14593" max="14593" width="18" style="117" customWidth="1"/>
    <col min="14594" max="14596" width="24.7109375" style="117" customWidth="1"/>
    <col min="14597" max="14598" width="14.7109375" style="117" customWidth="1"/>
    <col min="14599" max="14599" width="17.85546875" style="117" customWidth="1"/>
    <col min="14600" max="14600" width="14.7109375" style="117" customWidth="1"/>
    <col min="14601" max="14601" width="18" style="117" customWidth="1"/>
    <col min="14602" max="14602" width="14.5703125" style="117" customWidth="1"/>
    <col min="14603" max="14603" width="16.42578125" style="117" customWidth="1"/>
    <col min="14604" max="14604" width="15.5703125" style="117" customWidth="1"/>
    <col min="14605" max="14605" width="15.42578125" style="117" customWidth="1"/>
    <col min="14606" max="14606" width="14" style="117" customWidth="1"/>
    <col min="14607" max="14607" width="14.7109375" style="117" customWidth="1"/>
    <col min="14608" max="14608" width="31.7109375" style="117" customWidth="1"/>
    <col min="14609" max="14609" width="14.7109375" style="117" customWidth="1"/>
    <col min="14610" max="14848" width="11.42578125" style="117"/>
    <col min="14849" max="14849" width="18" style="117" customWidth="1"/>
    <col min="14850" max="14852" width="24.7109375" style="117" customWidth="1"/>
    <col min="14853" max="14854" width="14.7109375" style="117" customWidth="1"/>
    <col min="14855" max="14855" width="17.85546875" style="117" customWidth="1"/>
    <col min="14856" max="14856" width="14.7109375" style="117" customWidth="1"/>
    <col min="14857" max="14857" width="18" style="117" customWidth="1"/>
    <col min="14858" max="14858" width="14.5703125" style="117" customWidth="1"/>
    <col min="14859" max="14859" width="16.42578125" style="117" customWidth="1"/>
    <col min="14860" max="14860" width="15.5703125" style="117" customWidth="1"/>
    <col min="14861" max="14861" width="15.42578125" style="117" customWidth="1"/>
    <col min="14862" max="14862" width="14" style="117" customWidth="1"/>
    <col min="14863" max="14863" width="14.7109375" style="117" customWidth="1"/>
    <col min="14864" max="14864" width="31.7109375" style="117" customWidth="1"/>
    <col min="14865" max="14865" width="14.7109375" style="117" customWidth="1"/>
    <col min="14866" max="15104" width="11.42578125" style="117"/>
    <col min="15105" max="15105" width="18" style="117" customWidth="1"/>
    <col min="15106" max="15108" width="24.7109375" style="117" customWidth="1"/>
    <col min="15109" max="15110" width="14.7109375" style="117" customWidth="1"/>
    <col min="15111" max="15111" width="17.85546875" style="117" customWidth="1"/>
    <col min="15112" max="15112" width="14.7109375" style="117" customWidth="1"/>
    <col min="15113" max="15113" width="18" style="117" customWidth="1"/>
    <col min="15114" max="15114" width="14.5703125" style="117" customWidth="1"/>
    <col min="15115" max="15115" width="16.42578125" style="117" customWidth="1"/>
    <col min="15116" max="15116" width="15.5703125" style="117" customWidth="1"/>
    <col min="15117" max="15117" width="15.42578125" style="117" customWidth="1"/>
    <col min="15118" max="15118" width="14" style="117" customWidth="1"/>
    <col min="15119" max="15119" width="14.7109375" style="117" customWidth="1"/>
    <col min="15120" max="15120" width="31.7109375" style="117" customWidth="1"/>
    <col min="15121" max="15121" width="14.7109375" style="117" customWidth="1"/>
    <col min="15122" max="15360" width="11.42578125" style="117"/>
    <col min="15361" max="15361" width="18" style="117" customWidth="1"/>
    <col min="15362" max="15364" width="24.7109375" style="117" customWidth="1"/>
    <col min="15365" max="15366" width="14.7109375" style="117" customWidth="1"/>
    <col min="15367" max="15367" width="17.85546875" style="117" customWidth="1"/>
    <col min="15368" max="15368" width="14.7109375" style="117" customWidth="1"/>
    <col min="15369" max="15369" width="18" style="117" customWidth="1"/>
    <col min="15370" max="15370" width="14.5703125" style="117" customWidth="1"/>
    <col min="15371" max="15371" width="16.42578125" style="117" customWidth="1"/>
    <col min="15372" max="15372" width="15.5703125" style="117" customWidth="1"/>
    <col min="15373" max="15373" width="15.42578125" style="117" customWidth="1"/>
    <col min="15374" max="15374" width="14" style="117" customWidth="1"/>
    <col min="15375" max="15375" width="14.7109375" style="117" customWidth="1"/>
    <col min="15376" max="15376" width="31.7109375" style="117" customWidth="1"/>
    <col min="15377" max="15377" width="14.7109375" style="117" customWidth="1"/>
    <col min="15378" max="15616" width="11.42578125" style="117"/>
    <col min="15617" max="15617" width="18" style="117" customWidth="1"/>
    <col min="15618" max="15620" width="24.7109375" style="117" customWidth="1"/>
    <col min="15621" max="15622" width="14.7109375" style="117" customWidth="1"/>
    <col min="15623" max="15623" width="17.85546875" style="117" customWidth="1"/>
    <col min="15624" max="15624" width="14.7109375" style="117" customWidth="1"/>
    <col min="15625" max="15625" width="18" style="117" customWidth="1"/>
    <col min="15626" max="15626" width="14.5703125" style="117" customWidth="1"/>
    <col min="15627" max="15627" width="16.42578125" style="117" customWidth="1"/>
    <col min="15628" max="15628" width="15.5703125" style="117" customWidth="1"/>
    <col min="15629" max="15629" width="15.42578125" style="117" customWidth="1"/>
    <col min="15630" max="15630" width="14" style="117" customWidth="1"/>
    <col min="15631" max="15631" width="14.7109375" style="117" customWidth="1"/>
    <col min="15632" max="15632" width="31.7109375" style="117" customWidth="1"/>
    <col min="15633" max="15633" width="14.7109375" style="117" customWidth="1"/>
    <col min="15634" max="15872" width="11.42578125" style="117"/>
    <col min="15873" max="15873" width="18" style="117" customWidth="1"/>
    <col min="15874" max="15876" width="24.7109375" style="117" customWidth="1"/>
    <col min="15877" max="15878" width="14.7109375" style="117" customWidth="1"/>
    <col min="15879" max="15879" width="17.85546875" style="117" customWidth="1"/>
    <col min="15880" max="15880" width="14.7109375" style="117" customWidth="1"/>
    <col min="15881" max="15881" width="18" style="117" customWidth="1"/>
    <col min="15882" max="15882" width="14.5703125" style="117" customWidth="1"/>
    <col min="15883" max="15883" width="16.42578125" style="117" customWidth="1"/>
    <col min="15884" max="15884" width="15.5703125" style="117" customWidth="1"/>
    <col min="15885" max="15885" width="15.42578125" style="117" customWidth="1"/>
    <col min="15886" max="15886" width="14" style="117" customWidth="1"/>
    <col min="15887" max="15887" width="14.7109375" style="117" customWidth="1"/>
    <col min="15888" max="15888" width="31.7109375" style="117" customWidth="1"/>
    <col min="15889" max="15889" width="14.7109375" style="117" customWidth="1"/>
    <col min="15890" max="16128" width="11.42578125" style="117"/>
    <col min="16129" max="16129" width="18" style="117" customWidth="1"/>
    <col min="16130" max="16132" width="24.7109375" style="117" customWidth="1"/>
    <col min="16133" max="16134" width="14.7109375" style="117" customWidth="1"/>
    <col min="16135" max="16135" width="17.85546875" style="117" customWidth="1"/>
    <col min="16136" max="16136" width="14.7109375" style="117" customWidth="1"/>
    <col min="16137" max="16137" width="18" style="117" customWidth="1"/>
    <col min="16138" max="16138" width="14.5703125" style="117" customWidth="1"/>
    <col min="16139" max="16139" width="16.42578125" style="117" customWidth="1"/>
    <col min="16140" max="16140" width="15.5703125" style="117" customWidth="1"/>
    <col min="16141" max="16141" width="15.42578125" style="117" customWidth="1"/>
    <col min="16142" max="16142" width="14" style="117" customWidth="1"/>
    <col min="16143" max="16143" width="14.7109375" style="117" customWidth="1"/>
    <col min="16144" max="16144" width="31.7109375" style="117" customWidth="1"/>
    <col min="16145" max="16145" width="14.7109375" style="117" customWidth="1"/>
    <col min="16146" max="16384" width="11.42578125" style="117"/>
  </cols>
  <sheetData>
    <row r="1" spans="1:17" s="76" customFormat="1" ht="16.5" x14ac:dyDescent="0.25">
      <c r="A1" s="397"/>
      <c r="B1" s="398" t="s">
        <v>0</v>
      </c>
      <c r="C1" s="398"/>
      <c r="D1" s="398"/>
      <c r="E1" s="122" t="s">
        <v>1</v>
      </c>
      <c r="F1" s="399" t="s">
        <v>2</v>
      </c>
      <c r="G1" s="399"/>
      <c r="H1" s="397"/>
      <c r="I1" s="397"/>
      <c r="J1" s="401" t="s">
        <v>0</v>
      </c>
      <c r="K1" s="402"/>
      <c r="L1" s="402"/>
      <c r="M1" s="402"/>
      <c r="N1" s="403"/>
      <c r="O1" s="122" t="s">
        <v>1</v>
      </c>
      <c r="P1" s="122" t="s">
        <v>2</v>
      </c>
      <c r="Q1" s="397"/>
    </row>
    <row r="2" spans="1:17" s="76" customFormat="1" ht="16.5" x14ac:dyDescent="0.25">
      <c r="A2" s="397"/>
      <c r="B2" s="398"/>
      <c r="C2" s="398"/>
      <c r="D2" s="398"/>
      <c r="E2" s="400" t="s">
        <v>3</v>
      </c>
      <c r="F2" s="400" t="s">
        <v>4</v>
      </c>
      <c r="G2" s="400"/>
      <c r="H2" s="397"/>
      <c r="I2" s="397"/>
      <c r="J2" s="404"/>
      <c r="K2" s="405"/>
      <c r="L2" s="405"/>
      <c r="M2" s="405"/>
      <c r="N2" s="406"/>
      <c r="O2" s="400" t="s">
        <v>3</v>
      </c>
      <c r="P2" s="123" t="s">
        <v>4</v>
      </c>
      <c r="Q2" s="397"/>
    </row>
    <row r="3" spans="1:17" s="76" customFormat="1" ht="16.5" x14ac:dyDescent="0.25">
      <c r="A3" s="397"/>
      <c r="B3" s="398"/>
      <c r="C3" s="398"/>
      <c r="D3" s="398"/>
      <c r="E3" s="400"/>
      <c r="F3" s="399" t="s">
        <v>5</v>
      </c>
      <c r="G3" s="399"/>
      <c r="H3" s="397"/>
      <c r="I3" s="397"/>
      <c r="J3" s="404"/>
      <c r="K3" s="405"/>
      <c r="L3" s="405"/>
      <c r="M3" s="405"/>
      <c r="N3" s="406"/>
      <c r="O3" s="400"/>
      <c r="P3" s="123" t="s">
        <v>5</v>
      </c>
      <c r="Q3" s="397"/>
    </row>
    <row r="4" spans="1:17" s="76" customFormat="1" ht="16.5" x14ac:dyDescent="0.25">
      <c r="A4" s="397"/>
      <c r="B4" s="398"/>
      <c r="C4" s="398"/>
      <c r="D4" s="398"/>
      <c r="E4" s="122" t="s">
        <v>6</v>
      </c>
      <c r="F4" s="400" t="s">
        <v>4</v>
      </c>
      <c r="G4" s="400"/>
      <c r="H4" s="397"/>
      <c r="I4" s="397"/>
      <c r="J4" s="404"/>
      <c r="K4" s="405"/>
      <c r="L4" s="405"/>
      <c r="M4" s="405"/>
      <c r="N4" s="406"/>
      <c r="O4" s="122" t="s">
        <v>6</v>
      </c>
      <c r="P4" s="123" t="s">
        <v>4</v>
      </c>
      <c r="Q4" s="397"/>
    </row>
    <row r="5" spans="1:17" s="76" customFormat="1" ht="16.5" x14ac:dyDescent="0.25">
      <c r="A5" s="397"/>
      <c r="B5" s="398"/>
      <c r="C5" s="398"/>
      <c r="D5" s="398"/>
      <c r="E5" s="2" t="s">
        <v>7</v>
      </c>
      <c r="F5" s="399" t="s">
        <v>8</v>
      </c>
      <c r="G5" s="399"/>
      <c r="H5" s="397"/>
      <c r="I5" s="397"/>
      <c r="J5" s="407"/>
      <c r="K5" s="408"/>
      <c r="L5" s="408"/>
      <c r="M5" s="408"/>
      <c r="N5" s="409"/>
      <c r="O5" s="2" t="s">
        <v>7</v>
      </c>
      <c r="P5" s="122" t="s">
        <v>9</v>
      </c>
      <c r="Q5" s="397"/>
    </row>
    <row r="6" spans="1:17" s="76" customFormat="1" x14ac:dyDescent="0.25">
      <c r="B6" s="77"/>
      <c r="C6" s="77"/>
      <c r="D6" s="77"/>
    </row>
    <row r="7" spans="1:17" s="46" customFormat="1" ht="63" x14ac:dyDescent="0.25">
      <c r="A7" s="85" t="s">
        <v>10</v>
      </c>
      <c r="B7" s="85" t="s">
        <v>11</v>
      </c>
      <c r="C7" s="85" t="s">
        <v>12</v>
      </c>
      <c r="D7" s="85" t="s">
        <v>13</v>
      </c>
      <c r="E7" s="85" t="s">
        <v>14</v>
      </c>
      <c r="F7" s="85" t="s">
        <v>15</v>
      </c>
      <c r="G7" s="86" t="s">
        <v>16</v>
      </c>
      <c r="H7" s="85" t="s">
        <v>17</v>
      </c>
      <c r="I7" s="85" t="s">
        <v>18</v>
      </c>
      <c r="J7" s="85" t="s">
        <v>19</v>
      </c>
      <c r="K7" s="85" t="s">
        <v>20</v>
      </c>
      <c r="L7" s="85" t="s">
        <v>21</v>
      </c>
      <c r="M7" s="85" t="s">
        <v>22</v>
      </c>
      <c r="N7" s="85" t="s">
        <v>23</v>
      </c>
      <c r="O7" s="86" t="s">
        <v>24</v>
      </c>
      <c r="P7" s="85" t="s">
        <v>25</v>
      </c>
      <c r="Q7" s="85" t="s">
        <v>26</v>
      </c>
    </row>
    <row r="8" spans="1:17" s="46" customFormat="1" ht="63.75" x14ac:dyDescent="0.25">
      <c r="A8" s="89"/>
      <c r="B8" s="78" t="s">
        <v>105</v>
      </c>
      <c r="C8" s="78" t="s">
        <v>105</v>
      </c>
      <c r="D8" s="41">
        <v>1102000000</v>
      </c>
      <c r="E8" s="41">
        <v>1</v>
      </c>
      <c r="F8" s="78" t="s">
        <v>52</v>
      </c>
      <c r="G8" s="78" t="s">
        <v>85</v>
      </c>
      <c r="H8" s="104" t="s">
        <v>54</v>
      </c>
      <c r="I8" s="78" t="s">
        <v>50</v>
      </c>
      <c r="J8" s="78" t="s">
        <v>117</v>
      </c>
      <c r="K8" s="78" t="s">
        <v>51</v>
      </c>
      <c r="L8" s="64">
        <f>SUM(D8*E8)</f>
        <v>1102000000</v>
      </c>
      <c r="M8" s="64">
        <f>SUM(D8*E8)</f>
        <v>1102000000</v>
      </c>
      <c r="N8" s="85" t="s">
        <v>30</v>
      </c>
      <c r="O8" s="86" t="s">
        <v>30</v>
      </c>
      <c r="P8" s="88" t="s">
        <v>49</v>
      </c>
      <c r="Q8" s="104" t="s">
        <v>104</v>
      </c>
    </row>
    <row r="9" spans="1:17" s="46" customFormat="1" ht="63.75" x14ac:dyDescent="0.25">
      <c r="A9" s="89"/>
      <c r="B9" s="126" t="s">
        <v>106</v>
      </c>
      <c r="C9" s="78" t="s">
        <v>106</v>
      </c>
      <c r="D9" s="41">
        <v>1000000000</v>
      </c>
      <c r="E9" s="41">
        <v>1</v>
      </c>
      <c r="F9" s="78" t="s">
        <v>52</v>
      </c>
      <c r="G9" s="78" t="s">
        <v>85</v>
      </c>
      <c r="H9" s="104" t="s">
        <v>54</v>
      </c>
      <c r="I9" s="78" t="s">
        <v>50</v>
      </c>
      <c r="J9" s="78" t="s">
        <v>117</v>
      </c>
      <c r="K9" s="78" t="s">
        <v>51</v>
      </c>
      <c r="L9" s="64">
        <f>SUM(D9*E9)</f>
        <v>1000000000</v>
      </c>
      <c r="M9" s="90">
        <f>SUM(D9*E9)</f>
        <v>1000000000</v>
      </c>
      <c r="N9" s="85" t="s">
        <v>30</v>
      </c>
      <c r="O9" s="86" t="s">
        <v>30</v>
      </c>
      <c r="P9" s="88" t="s">
        <v>49</v>
      </c>
      <c r="Q9" s="104" t="s">
        <v>104</v>
      </c>
    </row>
    <row r="10" spans="1:17" s="46" customFormat="1" ht="63.75" x14ac:dyDescent="0.25">
      <c r="A10" s="89"/>
      <c r="B10" s="78" t="s">
        <v>152</v>
      </c>
      <c r="C10" s="78" t="s">
        <v>107</v>
      </c>
      <c r="D10" s="40">
        <v>950000000</v>
      </c>
      <c r="E10" s="41">
        <v>1</v>
      </c>
      <c r="F10" s="78" t="s">
        <v>52</v>
      </c>
      <c r="G10" s="78" t="s">
        <v>85</v>
      </c>
      <c r="H10" s="104" t="s">
        <v>54</v>
      </c>
      <c r="I10" s="78" t="s">
        <v>50</v>
      </c>
      <c r="J10" s="78" t="s">
        <v>117</v>
      </c>
      <c r="K10" s="78" t="s">
        <v>51</v>
      </c>
      <c r="L10" s="64">
        <f>SUM(D10*E10)</f>
        <v>950000000</v>
      </c>
      <c r="M10" s="42">
        <f>SUM(D10*E10)</f>
        <v>950000000</v>
      </c>
      <c r="N10" s="85" t="s">
        <v>30</v>
      </c>
      <c r="O10" s="86" t="s">
        <v>30</v>
      </c>
      <c r="P10" s="88" t="s">
        <v>49</v>
      </c>
      <c r="Q10" s="104" t="s">
        <v>104</v>
      </c>
    </row>
    <row r="11" spans="1:17" s="46" customFormat="1" ht="63.75" x14ac:dyDescent="0.25">
      <c r="A11" s="89"/>
      <c r="B11" s="78" t="s">
        <v>108</v>
      </c>
      <c r="C11" s="78" t="s">
        <v>108</v>
      </c>
      <c r="D11" s="41">
        <v>4000000</v>
      </c>
      <c r="E11" s="41">
        <v>1</v>
      </c>
      <c r="F11" s="78" t="s">
        <v>52</v>
      </c>
      <c r="G11" s="78" t="s">
        <v>85</v>
      </c>
      <c r="H11" s="104" t="s">
        <v>54</v>
      </c>
      <c r="I11" s="78" t="s">
        <v>50</v>
      </c>
      <c r="J11" s="78" t="s">
        <v>117</v>
      </c>
      <c r="K11" s="78" t="s">
        <v>51</v>
      </c>
      <c r="L11" s="64">
        <f>SUM(D11*E11)</f>
        <v>4000000</v>
      </c>
      <c r="M11" s="42">
        <f>SUM(D11*E11)</f>
        <v>4000000</v>
      </c>
      <c r="N11" s="85" t="s">
        <v>30</v>
      </c>
      <c r="O11" s="86" t="s">
        <v>30</v>
      </c>
      <c r="P11" s="88" t="s">
        <v>49</v>
      </c>
      <c r="Q11" s="104" t="s">
        <v>104</v>
      </c>
    </row>
    <row r="12" spans="1:17" s="99" customFormat="1" ht="15.75" x14ac:dyDescent="0.3">
      <c r="A12" s="412" t="s">
        <v>45</v>
      </c>
      <c r="B12" s="413"/>
      <c r="C12" s="413"/>
      <c r="D12" s="413"/>
      <c r="E12" s="413"/>
      <c r="F12" s="413"/>
      <c r="G12" s="413"/>
      <c r="H12" s="414"/>
      <c r="I12" s="412" t="s">
        <v>45</v>
      </c>
      <c r="J12" s="413"/>
      <c r="K12" s="414"/>
      <c r="L12" s="94">
        <f>SUM(L8+L9+L10+L11)</f>
        <v>3056000000</v>
      </c>
      <c r="M12" s="95">
        <f>SUM(M8+M9+M10+M11)</f>
        <v>3056000000</v>
      </c>
      <c r="N12" s="96"/>
      <c r="O12" s="96"/>
      <c r="P12" s="97"/>
      <c r="Q12" s="98"/>
    </row>
    <row r="13" spans="1:17" s="102" customFormat="1" ht="15.75" x14ac:dyDescent="0.3">
      <c r="A13" s="100"/>
      <c r="B13" s="100"/>
      <c r="C13" s="101"/>
      <c r="D13" s="100"/>
      <c r="E13" s="100"/>
      <c r="F13" s="100"/>
      <c r="G13" s="100"/>
      <c r="H13" s="100"/>
      <c r="I13" s="100"/>
      <c r="J13" s="100"/>
      <c r="K13" s="100"/>
      <c r="L13" s="100"/>
      <c r="M13" s="100"/>
      <c r="N13" s="100"/>
      <c r="O13" s="100"/>
      <c r="P13" s="100"/>
      <c r="Q13" s="100"/>
    </row>
    <row r="14" spans="1:17" s="102" customFormat="1" ht="15.75" x14ac:dyDescent="0.3">
      <c r="A14" s="415" t="s">
        <v>2</v>
      </c>
      <c r="B14" s="416"/>
      <c r="C14" s="417" t="s">
        <v>158</v>
      </c>
      <c r="D14" s="418"/>
      <c r="E14" s="419"/>
      <c r="F14" s="100"/>
      <c r="G14" s="100"/>
      <c r="H14" s="100"/>
      <c r="I14" s="124" t="s">
        <v>46</v>
      </c>
      <c r="J14" s="423" t="s">
        <v>159</v>
      </c>
      <c r="K14" s="423"/>
      <c r="L14" s="423"/>
      <c r="M14" s="423"/>
      <c r="N14" s="124"/>
      <c r="O14" s="91"/>
      <c r="P14" s="91"/>
      <c r="Q14" s="91"/>
    </row>
    <row r="15" spans="1:17" s="102" customFormat="1" ht="19.5" customHeight="1" x14ac:dyDescent="0.3">
      <c r="A15" s="415"/>
      <c r="B15" s="416"/>
      <c r="C15" s="420"/>
      <c r="D15" s="421"/>
      <c r="E15" s="422"/>
      <c r="F15" s="100"/>
      <c r="G15" s="100"/>
      <c r="H15" s="100"/>
      <c r="I15" s="100"/>
      <c r="J15" s="410" t="s">
        <v>109</v>
      </c>
      <c r="K15" s="410"/>
      <c r="L15" s="410"/>
      <c r="M15" s="410"/>
      <c r="N15" s="100"/>
      <c r="O15" s="410"/>
      <c r="P15" s="410"/>
      <c r="Q15" s="410"/>
    </row>
    <row r="16" spans="1:17" s="102" customFormat="1" ht="15.75" x14ac:dyDescent="0.3">
      <c r="A16" s="100"/>
      <c r="B16" s="100"/>
      <c r="C16" s="101"/>
      <c r="D16" s="100"/>
      <c r="E16" s="100"/>
      <c r="F16" s="100"/>
      <c r="G16" s="100"/>
      <c r="H16" s="100"/>
      <c r="I16" s="100"/>
      <c r="J16" s="411"/>
      <c r="K16" s="411"/>
      <c r="L16" s="411"/>
      <c r="M16" s="411"/>
      <c r="N16" s="100"/>
      <c r="O16" s="91"/>
      <c r="P16" s="91"/>
      <c r="Q16" s="91"/>
    </row>
    <row r="17" spans="1:3" x14ac:dyDescent="0.25">
      <c r="C17" s="87"/>
    </row>
    <row r="18" spans="1:3" ht="30" x14ac:dyDescent="0.25">
      <c r="A18" s="92" t="s">
        <v>122</v>
      </c>
      <c r="B18" s="93" t="s">
        <v>126</v>
      </c>
      <c r="C18" s="92" t="s">
        <v>125</v>
      </c>
    </row>
    <row r="19" spans="1:3" ht="25.5" x14ac:dyDescent="0.25">
      <c r="A19" s="50" t="s">
        <v>222</v>
      </c>
      <c r="B19" s="110">
        <f>SUM(L8:L11)</f>
        <v>3056000000</v>
      </c>
      <c r="C19" s="107"/>
    </row>
    <row r="20" spans="1:3" ht="18.75" x14ac:dyDescent="0.25">
      <c r="A20" s="108" t="s">
        <v>114</v>
      </c>
      <c r="B20" s="109">
        <f>SUM(B19)</f>
        <v>3056000000</v>
      </c>
      <c r="C20" s="107"/>
    </row>
  </sheetData>
  <protectedRanges>
    <protectedRange sqref="L12:P12" name="Rango1_1_1"/>
  </protectedRanges>
  <sortState ref="A8:Q11">
    <sortCondition ref="J8:J11"/>
  </sortState>
  <mergeCells count="21">
    <mergeCell ref="O15:Q15"/>
    <mergeCell ref="J16:M16"/>
    <mergeCell ref="A12:H12"/>
    <mergeCell ref="I12:K12"/>
    <mergeCell ref="A14:B15"/>
    <mergeCell ref="C14:E15"/>
    <mergeCell ref="J14:M14"/>
    <mergeCell ref="J15:M15"/>
    <mergeCell ref="Q1:Q5"/>
    <mergeCell ref="E2:E3"/>
    <mergeCell ref="F2:G2"/>
    <mergeCell ref="O2:O3"/>
    <mergeCell ref="F3:G3"/>
    <mergeCell ref="F4:G4"/>
    <mergeCell ref="F5:G5"/>
    <mergeCell ref="J1:N5"/>
    <mergeCell ref="A1:A5"/>
    <mergeCell ref="B1:D5"/>
    <mergeCell ref="F1:G1"/>
    <mergeCell ref="H1:H5"/>
    <mergeCell ref="I1: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A14" workbookViewId="0">
      <selection activeCell="C21" sqref="C21"/>
    </sheetView>
  </sheetViews>
  <sheetFormatPr baseColWidth="10" defaultRowHeight="13.5" x14ac:dyDescent="0.25"/>
  <cols>
    <col min="1" max="1" width="15.7109375" style="25" customWidth="1"/>
    <col min="2" max="2" width="22.140625" style="25" customWidth="1"/>
    <col min="3" max="3" width="19.42578125" style="26" customWidth="1"/>
    <col min="4" max="4" width="17.5703125" style="25" customWidth="1"/>
    <col min="5" max="5" width="11.28515625" style="25" customWidth="1"/>
    <col min="6" max="6" width="12" style="25" customWidth="1"/>
    <col min="7" max="7" width="17.85546875" style="25" customWidth="1"/>
    <col min="8" max="8" width="14.7109375" style="25" customWidth="1"/>
    <col min="9" max="9" width="17.5703125" style="25" customWidth="1"/>
    <col min="10" max="10" width="11.140625" style="25" customWidth="1"/>
    <col min="11" max="11" width="14.42578125" style="25" customWidth="1"/>
    <col min="12" max="12" width="15.42578125" style="25" customWidth="1"/>
    <col min="13" max="13" width="14.28515625" style="25" customWidth="1"/>
    <col min="14" max="14" width="11.28515625" style="25" customWidth="1"/>
    <col min="15" max="15" width="10.7109375" style="25" customWidth="1"/>
    <col min="16" max="16" width="28.7109375" style="25" customWidth="1"/>
    <col min="17" max="17" width="13.7109375" style="25" customWidth="1"/>
    <col min="18" max="256" width="11.42578125" style="25"/>
    <col min="257" max="257" width="18" style="25" customWidth="1"/>
    <col min="258" max="260" width="24.7109375" style="25" customWidth="1"/>
    <col min="261" max="262" width="14.7109375" style="25" customWidth="1"/>
    <col min="263" max="263" width="17.85546875" style="25" customWidth="1"/>
    <col min="264" max="264" width="14.7109375" style="25" customWidth="1"/>
    <col min="265" max="265" width="18" style="25" customWidth="1"/>
    <col min="266" max="266" width="14.5703125" style="25" customWidth="1"/>
    <col min="267" max="267" width="16.42578125" style="25" customWidth="1"/>
    <col min="268" max="268" width="15.5703125" style="25" customWidth="1"/>
    <col min="269" max="269" width="15.42578125" style="25" customWidth="1"/>
    <col min="270" max="270" width="14" style="25" customWidth="1"/>
    <col min="271" max="271" width="14.7109375" style="25" customWidth="1"/>
    <col min="272" max="272" width="31.7109375" style="25" customWidth="1"/>
    <col min="273" max="273" width="14.7109375" style="25" customWidth="1"/>
    <col min="274" max="512" width="11.42578125" style="25"/>
    <col min="513" max="513" width="18" style="25" customWidth="1"/>
    <col min="514" max="516" width="24.7109375" style="25" customWidth="1"/>
    <col min="517" max="518" width="14.7109375" style="25" customWidth="1"/>
    <col min="519" max="519" width="17.85546875" style="25" customWidth="1"/>
    <col min="520" max="520" width="14.7109375" style="25" customWidth="1"/>
    <col min="521" max="521" width="18" style="25" customWidth="1"/>
    <col min="522" max="522" width="14.5703125" style="25" customWidth="1"/>
    <col min="523" max="523" width="16.42578125" style="25" customWidth="1"/>
    <col min="524" max="524" width="15.5703125" style="25" customWidth="1"/>
    <col min="525" max="525" width="15.42578125" style="25" customWidth="1"/>
    <col min="526" max="526" width="14" style="25" customWidth="1"/>
    <col min="527" max="527" width="14.7109375" style="25" customWidth="1"/>
    <col min="528" max="528" width="31.7109375" style="25" customWidth="1"/>
    <col min="529" max="529" width="14.7109375" style="25" customWidth="1"/>
    <col min="530" max="768" width="11.42578125" style="25"/>
    <col min="769" max="769" width="18" style="25" customWidth="1"/>
    <col min="770" max="772" width="24.7109375" style="25" customWidth="1"/>
    <col min="773" max="774" width="14.7109375" style="25" customWidth="1"/>
    <col min="775" max="775" width="17.85546875" style="25" customWidth="1"/>
    <col min="776" max="776" width="14.7109375" style="25" customWidth="1"/>
    <col min="777" max="777" width="18" style="25" customWidth="1"/>
    <col min="778" max="778" width="14.5703125" style="25" customWidth="1"/>
    <col min="779" max="779" width="16.42578125" style="25" customWidth="1"/>
    <col min="780" max="780" width="15.5703125" style="25" customWidth="1"/>
    <col min="781" max="781" width="15.42578125" style="25" customWidth="1"/>
    <col min="782" max="782" width="14" style="25" customWidth="1"/>
    <col min="783" max="783" width="14.7109375" style="25" customWidth="1"/>
    <col min="784" max="784" width="31.7109375" style="25" customWidth="1"/>
    <col min="785" max="785" width="14.7109375" style="25" customWidth="1"/>
    <col min="786" max="1024" width="11.42578125" style="25"/>
    <col min="1025" max="1025" width="18" style="25" customWidth="1"/>
    <col min="1026" max="1028" width="24.7109375" style="25" customWidth="1"/>
    <col min="1029" max="1030" width="14.7109375" style="25" customWidth="1"/>
    <col min="1031" max="1031" width="17.85546875" style="25" customWidth="1"/>
    <col min="1032" max="1032" width="14.7109375" style="25" customWidth="1"/>
    <col min="1033" max="1033" width="18" style="25" customWidth="1"/>
    <col min="1034" max="1034" width="14.5703125" style="25" customWidth="1"/>
    <col min="1035" max="1035" width="16.42578125" style="25" customWidth="1"/>
    <col min="1036" max="1036" width="15.5703125" style="25" customWidth="1"/>
    <col min="1037" max="1037" width="15.42578125" style="25" customWidth="1"/>
    <col min="1038" max="1038" width="14" style="25" customWidth="1"/>
    <col min="1039" max="1039" width="14.7109375" style="25" customWidth="1"/>
    <col min="1040" max="1040" width="31.7109375" style="25" customWidth="1"/>
    <col min="1041" max="1041" width="14.7109375" style="25" customWidth="1"/>
    <col min="1042" max="1280" width="11.42578125" style="25"/>
    <col min="1281" max="1281" width="18" style="25" customWidth="1"/>
    <col min="1282" max="1284" width="24.7109375" style="25" customWidth="1"/>
    <col min="1285" max="1286" width="14.7109375" style="25" customWidth="1"/>
    <col min="1287" max="1287" width="17.85546875" style="25" customWidth="1"/>
    <col min="1288" max="1288" width="14.7109375" style="25" customWidth="1"/>
    <col min="1289" max="1289" width="18" style="25" customWidth="1"/>
    <col min="1290" max="1290" width="14.5703125" style="25" customWidth="1"/>
    <col min="1291" max="1291" width="16.42578125" style="25" customWidth="1"/>
    <col min="1292" max="1292" width="15.5703125" style="25" customWidth="1"/>
    <col min="1293" max="1293" width="15.42578125" style="25" customWidth="1"/>
    <col min="1294" max="1294" width="14" style="25" customWidth="1"/>
    <col min="1295" max="1295" width="14.7109375" style="25" customWidth="1"/>
    <col min="1296" max="1296" width="31.7109375" style="25" customWidth="1"/>
    <col min="1297" max="1297" width="14.7109375" style="25" customWidth="1"/>
    <col min="1298" max="1536" width="11.42578125" style="25"/>
    <col min="1537" max="1537" width="18" style="25" customWidth="1"/>
    <col min="1538" max="1540" width="24.7109375" style="25" customWidth="1"/>
    <col min="1541" max="1542" width="14.7109375" style="25" customWidth="1"/>
    <col min="1543" max="1543" width="17.85546875" style="25" customWidth="1"/>
    <col min="1544" max="1544" width="14.7109375" style="25" customWidth="1"/>
    <col min="1545" max="1545" width="18" style="25" customWidth="1"/>
    <col min="1546" max="1546" width="14.5703125" style="25" customWidth="1"/>
    <col min="1547" max="1547" width="16.42578125" style="25" customWidth="1"/>
    <col min="1548" max="1548" width="15.5703125" style="25" customWidth="1"/>
    <col min="1549" max="1549" width="15.42578125" style="25" customWidth="1"/>
    <col min="1550" max="1550" width="14" style="25" customWidth="1"/>
    <col min="1551" max="1551" width="14.7109375" style="25" customWidth="1"/>
    <col min="1552" max="1552" width="31.7109375" style="25" customWidth="1"/>
    <col min="1553" max="1553" width="14.7109375" style="25" customWidth="1"/>
    <col min="1554" max="1792" width="11.42578125" style="25"/>
    <col min="1793" max="1793" width="18" style="25" customWidth="1"/>
    <col min="1794" max="1796" width="24.7109375" style="25" customWidth="1"/>
    <col min="1797" max="1798" width="14.7109375" style="25" customWidth="1"/>
    <col min="1799" max="1799" width="17.85546875" style="25" customWidth="1"/>
    <col min="1800" max="1800" width="14.7109375" style="25" customWidth="1"/>
    <col min="1801" max="1801" width="18" style="25" customWidth="1"/>
    <col min="1802" max="1802" width="14.5703125" style="25" customWidth="1"/>
    <col min="1803" max="1803" width="16.42578125" style="25" customWidth="1"/>
    <col min="1804" max="1804" width="15.5703125" style="25" customWidth="1"/>
    <col min="1805" max="1805" width="15.42578125" style="25" customWidth="1"/>
    <col min="1806" max="1806" width="14" style="25" customWidth="1"/>
    <col min="1807" max="1807" width="14.7109375" style="25" customWidth="1"/>
    <col min="1808" max="1808" width="31.7109375" style="25" customWidth="1"/>
    <col min="1809" max="1809" width="14.7109375" style="25" customWidth="1"/>
    <col min="1810" max="2048" width="11.42578125" style="25"/>
    <col min="2049" max="2049" width="18" style="25" customWidth="1"/>
    <col min="2050" max="2052" width="24.7109375" style="25" customWidth="1"/>
    <col min="2053" max="2054" width="14.7109375" style="25" customWidth="1"/>
    <col min="2055" max="2055" width="17.85546875" style="25" customWidth="1"/>
    <col min="2056" max="2056" width="14.7109375" style="25" customWidth="1"/>
    <col min="2057" max="2057" width="18" style="25" customWidth="1"/>
    <col min="2058" max="2058" width="14.5703125" style="25" customWidth="1"/>
    <col min="2059" max="2059" width="16.42578125" style="25" customWidth="1"/>
    <col min="2060" max="2060" width="15.5703125" style="25" customWidth="1"/>
    <col min="2061" max="2061" width="15.42578125" style="25" customWidth="1"/>
    <col min="2062" max="2062" width="14" style="25" customWidth="1"/>
    <col min="2063" max="2063" width="14.7109375" style="25" customWidth="1"/>
    <col min="2064" max="2064" width="31.7109375" style="25" customWidth="1"/>
    <col min="2065" max="2065" width="14.7109375" style="25" customWidth="1"/>
    <col min="2066" max="2304" width="11.42578125" style="25"/>
    <col min="2305" max="2305" width="18" style="25" customWidth="1"/>
    <col min="2306" max="2308" width="24.7109375" style="25" customWidth="1"/>
    <col min="2309" max="2310" width="14.7109375" style="25" customWidth="1"/>
    <col min="2311" max="2311" width="17.85546875" style="25" customWidth="1"/>
    <col min="2312" max="2312" width="14.7109375" style="25" customWidth="1"/>
    <col min="2313" max="2313" width="18" style="25" customWidth="1"/>
    <col min="2314" max="2314" width="14.5703125" style="25" customWidth="1"/>
    <col min="2315" max="2315" width="16.42578125" style="25" customWidth="1"/>
    <col min="2316" max="2316" width="15.5703125" style="25" customWidth="1"/>
    <col min="2317" max="2317" width="15.42578125" style="25" customWidth="1"/>
    <col min="2318" max="2318" width="14" style="25" customWidth="1"/>
    <col min="2319" max="2319" width="14.7109375" style="25" customWidth="1"/>
    <col min="2320" max="2320" width="31.7109375" style="25" customWidth="1"/>
    <col min="2321" max="2321" width="14.7109375" style="25" customWidth="1"/>
    <col min="2322" max="2560" width="11.42578125" style="25"/>
    <col min="2561" max="2561" width="18" style="25" customWidth="1"/>
    <col min="2562" max="2564" width="24.7109375" style="25" customWidth="1"/>
    <col min="2565" max="2566" width="14.7109375" style="25" customWidth="1"/>
    <col min="2567" max="2567" width="17.85546875" style="25" customWidth="1"/>
    <col min="2568" max="2568" width="14.7109375" style="25" customWidth="1"/>
    <col min="2569" max="2569" width="18" style="25" customWidth="1"/>
    <col min="2570" max="2570" width="14.5703125" style="25" customWidth="1"/>
    <col min="2571" max="2571" width="16.42578125" style="25" customWidth="1"/>
    <col min="2572" max="2572" width="15.5703125" style="25" customWidth="1"/>
    <col min="2573" max="2573" width="15.42578125" style="25" customWidth="1"/>
    <col min="2574" max="2574" width="14" style="25" customWidth="1"/>
    <col min="2575" max="2575" width="14.7109375" style="25" customWidth="1"/>
    <col min="2576" max="2576" width="31.7109375" style="25" customWidth="1"/>
    <col min="2577" max="2577" width="14.7109375" style="25" customWidth="1"/>
    <col min="2578" max="2816" width="11.42578125" style="25"/>
    <col min="2817" max="2817" width="18" style="25" customWidth="1"/>
    <col min="2818" max="2820" width="24.7109375" style="25" customWidth="1"/>
    <col min="2821" max="2822" width="14.7109375" style="25" customWidth="1"/>
    <col min="2823" max="2823" width="17.85546875" style="25" customWidth="1"/>
    <col min="2824" max="2824" width="14.7109375" style="25" customWidth="1"/>
    <col min="2825" max="2825" width="18" style="25" customWidth="1"/>
    <col min="2826" max="2826" width="14.5703125" style="25" customWidth="1"/>
    <col min="2827" max="2827" width="16.42578125" style="25" customWidth="1"/>
    <col min="2828" max="2828" width="15.5703125" style="25" customWidth="1"/>
    <col min="2829" max="2829" width="15.42578125" style="25" customWidth="1"/>
    <col min="2830" max="2830" width="14" style="25" customWidth="1"/>
    <col min="2831" max="2831" width="14.7109375" style="25" customWidth="1"/>
    <col min="2832" max="2832" width="31.7109375" style="25" customWidth="1"/>
    <col min="2833" max="2833" width="14.7109375" style="25" customWidth="1"/>
    <col min="2834" max="3072" width="11.42578125" style="25"/>
    <col min="3073" max="3073" width="18" style="25" customWidth="1"/>
    <col min="3074" max="3076" width="24.7109375" style="25" customWidth="1"/>
    <col min="3077" max="3078" width="14.7109375" style="25" customWidth="1"/>
    <col min="3079" max="3079" width="17.85546875" style="25" customWidth="1"/>
    <col min="3080" max="3080" width="14.7109375" style="25" customWidth="1"/>
    <col min="3081" max="3081" width="18" style="25" customWidth="1"/>
    <col min="3082" max="3082" width="14.5703125" style="25" customWidth="1"/>
    <col min="3083" max="3083" width="16.42578125" style="25" customWidth="1"/>
    <col min="3084" max="3084" width="15.5703125" style="25" customWidth="1"/>
    <col min="3085" max="3085" width="15.42578125" style="25" customWidth="1"/>
    <col min="3086" max="3086" width="14" style="25" customWidth="1"/>
    <col min="3087" max="3087" width="14.7109375" style="25" customWidth="1"/>
    <col min="3088" max="3088" width="31.7109375" style="25" customWidth="1"/>
    <col min="3089" max="3089" width="14.7109375" style="25" customWidth="1"/>
    <col min="3090" max="3328" width="11.42578125" style="25"/>
    <col min="3329" max="3329" width="18" style="25" customWidth="1"/>
    <col min="3330" max="3332" width="24.7109375" style="25" customWidth="1"/>
    <col min="3333" max="3334" width="14.7109375" style="25" customWidth="1"/>
    <col min="3335" max="3335" width="17.85546875" style="25" customWidth="1"/>
    <col min="3336" max="3336" width="14.7109375" style="25" customWidth="1"/>
    <col min="3337" max="3337" width="18" style="25" customWidth="1"/>
    <col min="3338" max="3338" width="14.5703125" style="25" customWidth="1"/>
    <col min="3339" max="3339" width="16.42578125" style="25" customWidth="1"/>
    <col min="3340" max="3340" width="15.5703125" style="25" customWidth="1"/>
    <col min="3341" max="3341" width="15.42578125" style="25" customWidth="1"/>
    <col min="3342" max="3342" width="14" style="25" customWidth="1"/>
    <col min="3343" max="3343" width="14.7109375" style="25" customWidth="1"/>
    <col min="3344" max="3344" width="31.7109375" style="25" customWidth="1"/>
    <col min="3345" max="3345" width="14.7109375" style="25" customWidth="1"/>
    <col min="3346" max="3584" width="11.42578125" style="25"/>
    <col min="3585" max="3585" width="18" style="25" customWidth="1"/>
    <col min="3586" max="3588" width="24.7109375" style="25" customWidth="1"/>
    <col min="3589" max="3590" width="14.7109375" style="25" customWidth="1"/>
    <col min="3591" max="3591" width="17.85546875" style="25" customWidth="1"/>
    <col min="3592" max="3592" width="14.7109375" style="25" customWidth="1"/>
    <col min="3593" max="3593" width="18" style="25" customWidth="1"/>
    <col min="3594" max="3594" width="14.5703125" style="25" customWidth="1"/>
    <col min="3595" max="3595" width="16.42578125" style="25" customWidth="1"/>
    <col min="3596" max="3596" width="15.5703125" style="25" customWidth="1"/>
    <col min="3597" max="3597" width="15.42578125" style="25" customWidth="1"/>
    <col min="3598" max="3598" width="14" style="25" customWidth="1"/>
    <col min="3599" max="3599" width="14.7109375" style="25" customWidth="1"/>
    <col min="3600" max="3600" width="31.7109375" style="25" customWidth="1"/>
    <col min="3601" max="3601" width="14.7109375" style="25" customWidth="1"/>
    <col min="3602" max="3840" width="11.42578125" style="25"/>
    <col min="3841" max="3841" width="18" style="25" customWidth="1"/>
    <col min="3842" max="3844" width="24.7109375" style="25" customWidth="1"/>
    <col min="3845" max="3846" width="14.7109375" style="25" customWidth="1"/>
    <col min="3847" max="3847" width="17.85546875" style="25" customWidth="1"/>
    <col min="3848" max="3848" width="14.7109375" style="25" customWidth="1"/>
    <col min="3849" max="3849" width="18" style="25" customWidth="1"/>
    <col min="3850" max="3850" width="14.5703125" style="25" customWidth="1"/>
    <col min="3851" max="3851" width="16.42578125" style="25" customWidth="1"/>
    <col min="3852" max="3852" width="15.5703125" style="25" customWidth="1"/>
    <col min="3853" max="3853" width="15.42578125" style="25" customWidth="1"/>
    <col min="3854" max="3854" width="14" style="25" customWidth="1"/>
    <col min="3855" max="3855" width="14.7109375" style="25" customWidth="1"/>
    <col min="3856" max="3856" width="31.7109375" style="25" customWidth="1"/>
    <col min="3857" max="3857" width="14.7109375" style="25" customWidth="1"/>
    <col min="3858" max="4096" width="11.42578125" style="25"/>
    <col min="4097" max="4097" width="18" style="25" customWidth="1"/>
    <col min="4098" max="4100" width="24.7109375" style="25" customWidth="1"/>
    <col min="4101" max="4102" width="14.7109375" style="25" customWidth="1"/>
    <col min="4103" max="4103" width="17.85546875" style="25" customWidth="1"/>
    <col min="4104" max="4104" width="14.7109375" style="25" customWidth="1"/>
    <col min="4105" max="4105" width="18" style="25" customWidth="1"/>
    <col min="4106" max="4106" width="14.5703125" style="25" customWidth="1"/>
    <col min="4107" max="4107" width="16.42578125" style="25" customWidth="1"/>
    <col min="4108" max="4108" width="15.5703125" style="25" customWidth="1"/>
    <col min="4109" max="4109" width="15.42578125" style="25" customWidth="1"/>
    <col min="4110" max="4110" width="14" style="25" customWidth="1"/>
    <col min="4111" max="4111" width="14.7109375" style="25" customWidth="1"/>
    <col min="4112" max="4112" width="31.7109375" style="25" customWidth="1"/>
    <col min="4113" max="4113" width="14.7109375" style="25" customWidth="1"/>
    <col min="4114" max="4352" width="11.42578125" style="25"/>
    <col min="4353" max="4353" width="18" style="25" customWidth="1"/>
    <col min="4354" max="4356" width="24.7109375" style="25" customWidth="1"/>
    <col min="4357" max="4358" width="14.7109375" style="25" customWidth="1"/>
    <col min="4359" max="4359" width="17.85546875" style="25" customWidth="1"/>
    <col min="4360" max="4360" width="14.7109375" style="25" customWidth="1"/>
    <col min="4361" max="4361" width="18" style="25" customWidth="1"/>
    <col min="4362" max="4362" width="14.5703125" style="25" customWidth="1"/>
    <col min="4363" max="4363" width="16.42578125" style="25" customWidth="1"/>
    <col min="4364" max="4364" width="15.5703125" style="25" customWidth="1"/>
    <col min="4365" max="4365" width="15.42578125" style="25" customWidth="1"/>
    <col min="4366" max="4366" width="14" style="25" customWidth="1"/>
    <col min="4367" max="4367" width="14.7109375" style="25" customWidth="1"/>
    <col min="4368" max="4368" width="31.7109375" style="25" customWidth="1"/>
    <col min="4369" max="4369" width="14.7109375" style="25" customWidth="1"/>
    <col min="4370" max="4608" width="11.42578125" style="25"/>
    <col min="4609" max="4609" width="18" style="25" customWidth="1"/>
    <col min="4610" max="4612" width="24.7109375" style="25" customWidth="1"/>
    <col min="4613" max="4614" width="14.7109375" style="25" customWidth="1"/>
    <col min="4615" max="4615" width="17.85546875" style="25" customWidth="1"/>
    <col min="4616" max="4616" width="14.7109375" style="25" customWidth="1"/>
    <col min="4617" max="4617" width="18" style="25" customWidth="1"/>
    <col min="4618" max="4618" width="14.5703125" style="25" customWidth="1"/>
    <col min="4619" max="4619" width="16.42578125" style="25" customWidth="1"/>
    <col min="4620" max="4620" width="15.5703125" style="25" customWidth="1"/>
    <col min="4621" max="4621" width="15.42578125" style="25" customWidth="1"/>
    <col min="4622" max="4622" width="14" style="25" customWidth="1"/>
    <col min="4623" max="4623" width="14.7109375" style="25" customWidth="1"/>
    <col min="4624" max="4624" width="31.7109375" style="25" customWidth="1"/>
    <col min="4625" max="4625" width="14.7109375" style="25" customWidth="1"/>
    <col min="4626" max="4864" width="11.42578125" style="25"/>
    <col min="4865" max="4865" width="18" style="25" customWidth="1"/>
    <col min="4866" max="4868" width="24.7109375" style="25" customWidth="1"/>
    <col min="4869" max="4870" width="14.7109375" style="25" customWidth="1"/>
    <col min="4871" max="4871" width="17.85546875" style="25" customWidth="1"/>
    <col min="4872" max="4872" width="14.7109375" style="25" customWidth="1"/>
    <col min="4873" max="4873" width="18" style="25" customWidth="1"/>
    <col min="4874" max="4874" width="14.5703125" style="25" customWidth="1"/>
    <col min="4875" max="4875" width="16.42578125" style="25" customWidth="1"/>
    <col min="4876" max="4876" width="15.5703125" style="25" customWidth="1"/>
    <col min="4877" max="4877" width="15.42578125" style="25" customWidth="1"/>
    <col min="4878" max="4878" width="14" style="25" customWidth="1"/>
    <col min="4879" max="4879" width="14.7109375" style="25" customWidth="1"/>
    <col min="4880" max="4880" width="31.7109375" style="25" customWidth="1"/>
    <col min="4881" max="4881" width="14.7109375" style="25" customWidth="1"/>
    <col min="4882" max="5120" width="11.42578125" style="25"/>
    <col min="5121" max="5121" width="18" style="25" customWidth="1"/>
    <col min="5122" max="5124" width="24.7109375" style="25" customWidth="1"/>
    <col min="5125" max="5126" width="14.7109375" style="25" customWidth="1"/>
    <col min="5127" max="5127" width="17.85546875" style="25" customWidth="1"/>
    <col min="5128" max="5128" width="14.7109375" style="25" customWidth="1"/>
    <col min="5129" max="5129" width="18" style="25" customWidth="1"/>
    <col min="5130" max="5130" width="14.5703125" style="25" customWidth="1"/>
    <col min="5131" max="5131" width="16.42578125" style="25" customWidth="1"/>
    <col min="5132" max="5132" width="15.5703125" style="25" customWidth="1"/>
    <col min="5133" max="5133" width="15.42578125" style="25" customWidth="1"/>
    <col min="5134" max="5134" width="14" style="25" customWidth="1"/>
    <col min="5135" max="5135" width="14.7109375" style="25" customWidth="1"/>
    <col min="5136" max="5136" width="31.7109375" style="25" customWidth="1"/>
    <col min="5137" max="5137" width="14.7109375" style="25" customWidth="1"/>
    <col min="5138" max="5376" width="11.42578125" style="25"/>
    <col min="5377" max="5377" width="18" style="25" customWidth="1"/>
    <col min="5378" max="5380" width="24.7109375" style="25" customWidth="1"/>
    <col min="5381" max="5382" width="14.7109375" style="25" customWidth="1"/>
    <col min="5383" max="5383" width="17.85546875" style="25" customWidth="1"/>
    <col min="5384" max="5384" width="14.7109375" style="25" customWidth="1"/>
    <col min="5385" max="5385" width="18" style="25" customWidth="1"/>
    <col min="5386" max="5386" width="14.5703125" style="25" customWidth="1"/>
    <col min="5387" max="5387" width="16.42578125" style="25" customWidth="1"/>
    <col min="5388" max="5388" width="15.5703125" style="25" customWidth="1"/>
    <col min="5389" max="5389" width="15.42578125" style="25" customWidth="1"/>
    <col min="5390" max="5390" width="14" style="25" customWidth="1"/>
    <col min="5391" max="5391" width="14.7109375" style="25" customWidth="1"/>
    <col min="5392" max="5392" width="31.7109375" style="25" customWidth="1"/>
    <col min="5393" max="5393" width="14.7109375" style="25" customWidth="1"/>
    <col min="5394" max="5632" width="11.42578125" style="25"/>
    <col min="5633" max="5633" width="18" style="25" customWidth="1"/>
    <col min="5634" max="5636" width="24.7109375" style="25" customWidth="1"/>
    <col min="5637" max="5638" width="14.7109375" style="25" customWidth="1"/>
    <col min="5639" max="5639" width="17.85546875" style="25" customWidth="1"/>
    <col min="5640" max="5640" width="14.7109375" style="25" customWidth="1"/>
    <col min="5641" max="5641" width="18" style="25" customWidth="1"/>
    <col min="5642" max="5642" width="14.5703125" style="25" customWidth="1"/>
    <col min="5643" max="5643" width="16.42578125" style="25" customWidth="1"/>
    <col min="5644" max="5644" width="15.5703125" style="25" customWidth="1"/>
    <col min="5645" max="5645" width="15.42578125" style="25" customWidth="1"/>
    <col min="5646" max="5646" width="14" style="25" customWidth="1"/>
    <col min="5647" max="5647" width="14.7109375" style="25" customWidth="1"/>
    <col min="5648" max="5648" width="31.7109375" style="25" customWidth="1"/>
    <col min="5649" max="5649" width="14.7109375" style="25" customWidth="1"/>
    <col min="5650" max="5888" width="11.42578125" style="25"/>
    <col min="5889" max="5889" width="18" style="25" customWidth="1"/>
    <col min="5890" max="5892" width="24.7109375" style="25" customWidth="1"/>
    <col min="5893" max="5894" width="14.7109375" style="25" customWidth="1"/>
    <col min="5895" max="5895" width="17.85546875" style="25" customWidth="1"/>
    <col min="5896" max="5896" width="14.7109375" style="25" customWidth="1"/>
    <col min="5897" max="5897" width="18" style="25" customWidth="1"/>
    <col min="5898" max="5898" width="14.5703125" style="25" customWidth="1"/>
    <col min="5899" max="5899" width="16.42578125" style="25" customWidth="1"/>
    <col min="5900" max="5900" width="15.5703125" style="25" customWidth="1"/>
    <col min="5901" max="5901" width="15.42578125" style="25" customWidth="1"/>
    <col min="5902" max="5902" width="14" style="25" customWidth="1"/>
    <col min="5903" max="5903" width="14.7109375" style="25" customWidth="1"/>
    <col min="5904" max="5904" width="31.7109375" style="25" customWidth="1"/>
    <col min="5905" max="5905" width="14.7109375" style="25" customWidth="1"/>
    <col min="5906" max="6144" width="11.42578125" style="25"/>
    <col min="6145" max="6145" width="18" style="25" customWidth="1"/>
    <col min="6146" max="6148" width="24.7109375" style="25" customWidth="1"/>
    <col min="6149" max="6150" width="14.7109375" style="25" customWidth="1"/>
    <col min="6151" max="6151" width="17.85546875" style="25" customWidth="1"/>
    <col min="6152" max="6152" width="14.7109375" style="25" customWidth="1"/>
    <col min="6153" max="6153" width="18" style="25" customWidth="1"/>
    <col min="6154" max="6154" width="14.5703125" style="25" customWidth="1"/>
    <col min="6155" max="6155" width="16.42578125" style="25" customWidth="1"/>
    <col min="6156" max="6156" width="15.5703125" style="25" customWidth="1"/>
    <col min="6157" max="6157" width="15.42578125" style="25" customWidth="1"/>
    <col min="6158" max="6158" width="14" style="25" customWidth="1"/>
    <col min="6159" max="6159" width="14.7109375" style="25" customWidth="1"/>
    <col min="6160" max="6160" width="31.7109375" style="25" customWidth="1"/>
    <col min="6161" max="6161" width="14.7109375" style="25" customWidth="1"/>
    <col min="6162" max="6400" width="11.42578125" style="25"/>
    <col min="6401" max="6401" width="18" style="25" customWidth="1"/>
    <col min="6402" max="6404" width="24.7109375" style="25" customWidth="1"/>
    <col min="6405" max="6406" width="14.7109375" style="25" customWidth="1"/>
    <col min="6407" max="6407" width="17.85546875" style="25" customWidth="1"/>
    <col min="6408" max="6408" width="14.7109375" style="25" customWidth="1"/>
    <col min="6409" max="6409" width="18" style="25" customWidth="1"/>
    <col min="6410" max="6410" width="14.5703125" style="25" customWidth="1"/>
    <col min="6411" max="6411" width="16.42578125" style="25" customWidth="1"/>
    <col min="6412" max="6412" width="15.5703125" style="25" customWidth="1"/>
    <col min="6413" max="6413" width="15.42578125" style="25" customWidth="1"/>
    <col min="6414" max="6414" width="14" style="25" customWidth="1"/>
    <col min="6415" max="6415" width="14.7109375" style="25" customWidth="1"/>
    <col min="6416" max="6416" width="31.7109375" style="25" customWidth="1"/>
    <col min="6417" max="6417" width="14.7109375" style="25" customWidth="1"/>
    <col min="6418" max="6656" width="11.42578125" style="25"/>
    <col min="6657" max="6657" width="18" style="25" customWidth="1"/>
    <col min="6658" max="6660" width="24.7109375" style="25" customWidth="1"/>
    <col min="6661" max="6662" width="14.7109375" style="25" customWidth="1"/>
    <col min="6663" max="6663" width="17.85546875" style="25" customWidth="1"/>
    <col min="6664" max="6664" width="14.7109375" style="25" customWidth="1"/>
    <col min="6665" max="6665" width="18" style="25" customWidth="1"/>
    <col min="6666" max="6666" width="14.5703125" style="25" customWidth="1"/>
    <col min="6667" max="6667" width="16.42578125" style="25" customWidth="1"/>
    <col min="6668" max="6668" width="15.5703125" style="25" customWidth="1"/>
    <col min="6669" max="6669" width="15.42578125" style="25" customWidth="1"/>
    <col min="6670" max="6670" width="14" style="25" customWidth="1"/>
    <col min="6671" max="6671" width="14.7109375" style="25" customWidth="1"/>
    <col min="6672" max="6672" width="31.7109375" style="25" customWidth="1"/>
    <col min="6673" max="6673" width="14.7109375" style="25" customWidth="1"/>
    <col min="6674" max="6912" width="11.42578125" style="25"/>
    <col min="6913" max="6913" width="18" style="25" customWidth="1"/>
    <col min="6914" max="6916" width="24.7109375" style="25" customWidth="1"/>
    <col min="6917" max="6918" width="14.7109375" style="25" customWidth="1"/>
    <col min="6919" max="6919" width="17.85546875" style="25" customWidth="1"/>
    <col min="6920" max="6920" width="14.7109375" style="25" customWidth="1"/>
    <col min="6921" max="6921" width="18" style="25" customWidth="1"/>
    <col min="6922" max="6922" width="14.5703125" style="25" customWidth="1"/>
    <col min="6923" max="6923" width="16.42578125" style="25" customWidth="1"/>
    <col min="6924" max="6924" width="15.5703125" style="25" customWidth="1"/>
    <col min="6925" max="6925" width="15.42578125" style="25" customWidth="1"/>
    <col min="6926" max="6926" width="14" style="25" customWidth="1"/>
    <col min="6927" max="6927" width="14.7109375" style="25" customWidth="1"/>
    <col min="6928" max="6928" width="31.7109375" style="25" customWidth="1"/>
    <col min="6929" max="6929" width="14.7109375" style="25" customWidth="1"/>
    <col min="6930" max="7168" width="11.42578125" style="25"/>
    <col min="7169" max="7169" width="18" style="25" customWidth="1"/>
    <col min="7170" max="7172" width="24.7109375" style="25" customWidth="1"/>
    <col min="7173" max="7174" width="14.7109375" style="25" customWidth="1"/>
    <col min="7175" max="7175" width="17.85546875" style="25" customWidth="1"/>
    <col min="7176" max="7176" width="14.7109375" style="25" customWidth="1"/>
    <col min="7177" max="7177" width="18" style="25" customWidth="1"/>
    <col min="7178" max="7178" width="14.5703125" style="25" customWidth="1"/>
    <col min="7179" max="7179" width="16.42578125" style="25" customWidth="1"/>
    <col min="7180" max="7180" width="15.5703125" style="25" customWidth="1"/>
    <col min="7181" max="7181" width="15.42578125" style="25" customWidth="1"/>
    <col min="7182" max="7182" width="14" style="25" customWidth="1"/>
    <col min="7183" max="7183" width="14.7109375" style="25" customWidth="1"/>
    <col min="7184" max="7184" width="31.7109375" style="25" customWidth="1"/>
    <col min="7185" max="7185" width="14.7109375" style="25" customWidth="1"/>
    <col min="7186" max="7424" width="11.42578125" style="25"/>
    <col min="7425" max="7425" width="18" style="25" customWidth="1"/>
    <col min="7426" max="7428" width="24.7109375" style="25" customWidth="1"/>
    <col min="7429" max="7430" width="14.7109375" style="25" customWidth="1"/>
    <col min="7431" max="7431" width="17.85546875" style="25" customWidth="1"/>
    <col min="7432" max="7432" width="14.7109375" style="25" customWidth="1"/>
    <col min="7433" max="7433" width="18" style="25" customWidth="1"/>
    <col min="7434" max="7434" width="14.5703125" style="25" customWidth="1"/>
    <col min="7435" max="7435" width="16.42578125" style="25" customWidth="1"/>
    <col min="7436" max="7436" width="15.5703125" style="25" customWidth="1"/>
    <col min="7437" max="7437" width="15.42578125" style="25" customWidth="1"/>
    <col min="7438" max="7438" width="14" style="25" customWidth="1"/>
    <col min="7439" max="7439" width="14.7109375" style="25" customWidth="1"/>
    <col min="7440" max="7440" width="31.7109375" style="25" customWidth="1"/>
    <col min="7441" max="7441" width="14.7109375" style="25" customWidth="1"/>
    <col min="7442" max="7680" width="11.42578125" style="25"/>
    <col min="7681" max="7681" width="18" style="25" customWidth="1"/>
    <col min="7682" max="7684" width="24.7109375" style="25" customWidth="1"/>
    <col min="7685" max="7686" width="14.7109375" style="25" customWidth="1"/>
    <col min="7687" max="7687" width="17.85546875" style="25" customWidth="1"/>
    <col min="7688" max="7688" width="14.7109375" style="25" customWidth="1"/>
    <col min="7689" max="7689" width="18" style="25" customWidth="1"/>
    <col min="7690" max="7690" width="14.5703125" style="25" customWidth="1"/>
    <col min="7691" max="7691" width="16.42578125" style="25" customWidth="1"/>
    <col min="7692" max="7692" width="15.5703125" style="25" customWidth="1"/>
    <col min="7693" max="7693" width="15.42578125" style="25" customWidth="1"/>
    <col min="7694" max="7694" width="14" style="25" customWidth="1"/>
    <col min="7695" max="7695" width="14.7109375" style="25" customWidth="1"/>
    <col min="7696" max="7696" width="31.7109375" style="25" customWidth="1"/>
    <col min="7697" max="7697" width="14.7109375" style="25" customWidth="1"/>
    <col min="7698" max="7936" width="11.42578125" style="25"/>
    <col min="7937" max="7937" width="18" style="25" customWidth="1"/>
    <col min="7938" max="7940" width="24.7109375" style="25" customWidth="1"/>
    <col min="7941" max="7942" width="14.7109375" style="25" customWidth="1"/>
    <col min="7943" max="7943" width="17.85546875" style="25" customWidth="1"/>
    <col min="7944" max="7944" width="14.7109375" style="25" customWidth="1"/>
    <col min="7945" max="7945" width="18" style="25" customWidth="1"/>
    <col min="7946" max="7946" width="14.5703125" style="25" customWidth="1"/>
    <col min="7947" max="7947" width="16.42578125" style="25" customWidth="1"/>
    <col min="7948" max="7948" width="15.5703125" style="25" customWidth="1"/>
    <col min="7949" max="7949" width="15.42578125" style="25" customWidth="1"/>
    <col min="7950" max="7950" width="14" style="25" customWidth="1"/>
    <col min="7951" max="7951" width="14.7109375" style="25" customWidth="1"/>
    <col min="7952" max="7952" width="31.7109375" style="25" customWidth="1"/>
    <col min="7953" max="7953" width="14.7109375" style="25" customWidth="1"/>
    <col min="7954" max="8192" width="11.42578125" style="25"/>
    <col min="8193" max="8193" width="18" style="25" customWidth="1"/>
    <col min="8194" max="8196" width="24.7109375" style="25" customWidth="1"/>
    <col min="8197" max="8198" width="14.7109375" style="25" customWidth="1"/>
    <col min="8199" max="8199" width="17.85546875" style="25" customWidth="1"/>
    <col min="8200" max="8200" width="14.7109375" style="25" customWidth="1"/>
    <col min="8201" max="8201" width="18" style="25" customWidth="1"/>
    <col min="8202" max="8202" width="14.5703125" style="25" customWidth="1"/>
    <col min="8203" max="8203" width="16.42578125" style="25" customWidth="1"/>
    <col min="8204" max="8204" width="15.5703125" style="25" customWidth="1"/>
    <col min="8205" max="8205" width="15.42578125" style="25" customWidth="1"/>
    <col min="8206" max="8206" width="14" style="25" customWidth="1"/>
    <col min="8207" max="8207" width="14.7109375" style="25" customWidth="1"/>
    <col min="8208" max="8208" width="31.7109375" style="25" customWidth="1"/>
    <col min="8209" max="8209" width="14.7109375" style="25" customWidth="1"/>
    <col min="8210" max="8448" width="11.42578125" style="25"/>
    <col min="8449" max="8449" width="18" style="25" customWidth="1"/>
    <col min="8450" max="8452" width="24.7109375" style="25" customWidth="1"/>
    <col min="8453" max="8454" width="14.7109375" style="25" customWidth="1"/>
    <col min="8455" max="8455" width="17.85546875" style="25" customWidth="1"/>
    <col min="8456" max="8456" width="14.7109375" style="25" customWidth="1"/>
    <col min="8457" max="8457" width="18" style="25" customWidth="1"/>
    <col min="8458" max="8458" width="14.5703125" style="25" customWidth="1"/>
    <col min="8459" max="8459" width="16.42578125" style="25" customWidth="1"/>
    <col min="8460" max="8460" width="15.5703125" style="25" customWidth="1"/>
    <col min="8461" max="8461" width="15.42578125" style="25" customWidth="1"/>
    <col min="8462" max="8462" width="14" style="25" customWidth="1"/>
    <col min="8463" max="8463" width="14.7109375" style="25" customWidth="1"/>
    <col min="8464" max="8464" width="31.7109375" style="25" customWidth="1"/>
    <col min="8465" max="8465" width="14.7109375" style="25" customWidth="1"/>
    <col min="8466" max="8704" width="11.42578125" style="25"/>
    <col min="8705" max="8705" width="18" style="25" customWidth="1"/>
    <col min="8706" max="8708" width="24.7109375" style="25" customWidth="1"/>
    <col min="8709" max="8710" width="14.7109375" style="25" customWidth="1"/>
    <col min="8711" max="8711" width="17.85546875" style="25" customWidth="1"/>
    <col min="8712" max="8712" width="14.7109375" style="25" customWidth="1"/>
    <col min="8713" max="8713" width="18" style="25" customWidth="1"/>
    <col min="8714" max="8714" width="14.5703125" style="25" customWidth="1"/>
    <col min="8715" max="8715" width="16.42578125" style="25" customWidth="1"/>
    <col min="8716" max="8716" width="15.5703125" style="25" customWidth="1"/>
    <col min="8717" max="8717" width="15.42578125" style="25" customWidth="1"/>
    <col min="8718" max="8718" width="14" style="25" customWidth="1"/>
    <col min="8719" max="8719" width="14.7109375" style="25" customWidth="1"/>
    <col min="8720" max="8720" width="31.7109375" style="25" customWidth="1"/>
    <col min="8721" max="8721" width="14.7109375" style="25" customWidth="1"/>
    <col min="8722" max="8960" width="11.42578125" style="25"/>
    <col min="8961" max="8961" width="18" style="25" customWidth="1"/>
    <col min="8962" max="8964" width="24.7109375" style="25" customWidth="1"/>
    <col min="8965" max="8966" width="14.7109375" style="25" customWidth="1"/>
    <col min="8967" max="8967" width="17.85546875" style="25" customWidth="1"/>
    <col min="8968" max="8968" width="14.7109375" style="25" customWidth="1"/>
    <col min="8969" max="8969" width="18" style="25" customWidth="1"/>
    <col min="8970" max="8970" width="14.5703125" style="25" customWidth="1"/>
    <col min="8971" max="8971" width="16.42578125" style="25" customWidth="1"/>
    <col min="8972" max="8972" width="15.5703125" style="25" customWidth="1"/>
    <col min="8973" max="8973" width="15.42578125" style="25" customWidth="1"/>
    <col min="8974" max="8974" width="14" style="25" customWidth="1"/>
    <col min="8975" max="8975" width="14.7109375" style="25" customWidth="1"/>
    <col min="8976" max="8976" width="31.7109375" style="25" customWidth="1"/>
    <col min="8977" max="8977" width="14.7109375" style="25" customWidth="1"/>
    <col min="8978" max="9216" width="11.42578125" style="25"/>
    <col min="9217" max="9217" width="18" style="25" customWidth="1"/>
    <col min="9218" max="9220" width="24.7109375" style="25" customWidth="1"/>
    <col min="9221" max="9222" width="14.7109375" style="25" customWidth="1"/>
    <col min="9223" max="9223" width="17.85546875" style="25" customWidth="1"/>
    <col min="9224" max="9224" width="14.7109375" style="25" customWidth="1"/>
    <col min="9225" max="9225" width="18" style="25" customWidth="1"/>
    <col min="9226" max="9226" width="14.5703125" style="25" customWidth="1"/>
    <col min="9227" max="9227" width="16.42578125" style="25" customWidth="1"/>
    <col min="9228" max="9228" width="15.5703125" style="25" customWidth="1"/>
    <col min="9229" max="9229" width="15.42578125" style="25" customWidth="1"/>
    <col min="9230" max="9230" width="14" style="25" customWidth="1"/>
    <col min="9231" max="9231" width="14.7109375" style="25" customWidth="1"/>
    <col min="9232" max="9232" width="31.7109375" style="25" customWidth="1"/>
    <col min="9233" max="9233" width="14.7109375" style="25" customWidth="1"/>
    <col min="9234" max="9472" width="11.42578125" style="25"/>
    <col min="9473" max="9473" width="18" style="25" customWidth="1"/>
    <col min="9474" max="9476" width="24.7109375" style="25" customWidth="1"/>
    <col min="9477" max="9478" width="14.7109375" style="25" customWidth="1"/>
    <col min="9479" max="9479" width="17.85546875" style="25" customWidth="1"/>
    <col min="9480" max="9480" width="14.7109375" style="25" customWidth="1"/>
    <col min="9481" max="9481" width="18" style="25" customWidth="1"/>
    <col min="9482" max="9482" width="14.5703125" style="25" customWidth="1"/>
    <col min="9483" max="9483" width="16.42578125" style="25" customWidth="1"/>
    <col min="9484" max="9484" width="15.5703125" style="25" customWidth="1"/>
    <col min="9485" max="9485" width="15.42578125" style="25" customWidth="1"/>
    <col min="9486" max="9486" width="14" style="25" customWidth="1"/>
    <col min="9487" max="9487" width="14.7109375" style="25" customWidth="1"/>
    <col min="9488" max="9488" width="31.7109375" style="25" customWidth="1"/>
    <col min="9489" max="9489" width="14.7109375" style="25" customWidth="1"/>
    <col min="9490" max="9728" width="11.42578125" style="25"/>
    <col min="9729" max="9729" width="18" style="25" customWidth="1"/>
    <col min="9730" max="9732" width="24.7109375" style="25" customWidth="1"/>
    <col min="9733" max="9734" width="14.7109375" style="25" customWidth="1"/>
    <col min="9735" max="9735" width="17.85546875" style="25" customWidth="1"/>
    <col min="9736" max="9736" width="14.7109375" style="25" customWidth="1"/>
    <col min="9737" max="9737" width="18" style="25" customWidth="1"/>
    <col min="9738" max="9738" width="14.5703125" style="25" customWidth="1"/>
    <col min="9739" max="9739" width="16.42578125" style="25" customWidth="1"/>
    <col min="9740" max="9740" width="15.5703125" style="25" customWidth="1"/>
    <col min="9741" max="9741" width="15.42578125" style="25" customWidth="1"/>
    <col min="9742" max="9742" width="14" style="25" customWidth="1"/>
    <col min="9743" max="9743" width="14.7109375" style="25" customWidth="1"/>
    <col min="9744" max="9744" width="31.7109375" style="25" customWidth="1"/>
    <col min="9745" max="9745" width="14.7109375" style="25" customWidth="1"/>
    <col min="9746" max="9984" width="11.42578125" style="25"/>
    <col min="9985" max="9985" width="18" style="25" customWidth="1"/>
    <col min="9986" max="9988" width="24.7109375" style="25" customWidth="1"/>
    <col min="9989" max="9990" width="14.7109375" style="25" customWidth="1"/>
    <col min="9991" max="9991" width="17.85546875" style="25" customWidth="1"/>
    <col min="9992" max="9992" width="14.7109375" style="25" customWidth="1"/>
    <col min="9993" max="9993" width="18" style="25" customWidth="1"/>
    <col min="9994" max="9994" width="14.5703125" style="25" customWidth="1"/>
    <col min="9995" max="9995" width="16.42578125" style="25" customWidth="1"/>
    <col min="9996" max="9996" width="15.5703125" style="25" customWidth="1"/>
    <col min="9997" max="9997" width="15.42578125" style="25" customWidth="1"/>
    <col min="9998" max="9998" width="14" style="25" customWidth="1"/>
    <col min="9999" max="9999" width="14.7109375" style="25" customWidth="1"/>
    <col min="10000" max="10000" width="31.7109375" style="25" customWidth="1"/>
    <col min="10001" max="10001" width="14.7109375" style="25" customWidth="1"/>
    <col min="10002" max="10240" width="11.42578125" style="25"/>
    <col min="10241" max="10241" width="18" style="25" customWidth="1"/>
    <col min="10242" max="10244" width="24.7109375" style="25" customWidth="1"/>
    <col min="10245" max="10246" width="14.7109375" style="25" customWidth="1"/>
    <col min="10247" max="10247" width="17.85546875" style="25" customWidth="1"/>
    <col min="10248" max="10248" width="14.7109375" style="25" customWidth="1"/>
    <col min="10249" max="10249" width="18" style="25" customWidth="1"/>
    <col min="10250" max="10250" width="14.5703125" style="25" customWidth="1"/>
    <col min="10251" max="10251" width="16.42578125" style="25" customWidth="1"/>
    <col min="10252" max="10252" width="15.5703125" style="25" customWidth="1"/>
    <col min="10253" max="10253" width="15.42578125" style="25" customWidth="1"/>
    <col min="10254" max="10254" width="14" style="25" customWidth="1"/>
    <col min="10255" max="10255" width="14.7109375" style="25" customWidth="1"/>
    <col min="10256" max="10256" width="31.7109375" style="25" customWidth="1"/>
    <col min="10257" max="10257" width="14.7109375" style="25" customWidth="1"/>
    <col min="10258" max="10496" width="11.42578125" style="25"/>
    <col min="10497" max="10497" width="18" style="25" customWidth="1"/>
    <col min="10498" max="10500" width="24.7109375" style="25" customWidth="1"/>
    <col min="10501" max="10502" width="14.7109375" style="25" customWidth="1"/>
    <col min="10503" max="10503" width="17.85546875" style="25" customWidth="1"/>
    <col min="10504" max="10504" width="14.7109375" style="25" customWidth="1"/>
    <col min="10505" max="10505" width="18" style="25" customWidth="1"/>
    <col min="10506" max="10506" width="14.5703125" style="25" customWidth="1"/>
    <col min="10507" max="10507" width="16.42578125" style="25" customWidth="1"/>
    <col min="10508" max="10508" width="15.5703125" style="25" customWidth="1"/>
    <col min="10509" max="10509" width="15.42578125" style="25" customWidth="1"/>
    <col min="10510" max="10510" width="14" style="25" customWidth="1"/>
    <col min="10511" max="10511" width="14.7109375" style="25" customWidth="1"/>
    <col min="10512" max="10512" width="31.7109375" style="25" customWidth="1"/>
    <col min="10513" max="10513" width="14.7109375" style="25" customWidth="1"/>
    <col min="10514" max="10752" width="11.42578125" style="25"/>
    <col min="10753" max="10753" width="18" style="25" customWidth="1"/>
    <col min="10754" max="10756" width="24.7109375" style="25" customWidth="1"/>
    <col min="10757" max="10758" width="14.7109375" style="25" customWidth="1"/>
    <col min="10759" max="10759" width="17.85546875" style="25" customWidth="1"/>
    <col min="10760" max="10760" width="14.7109375" style="25" customWidth="1"/>
    <col min="10761" max="10761" width="18" style="25" customWidth="1"/>
    <col min="10762" max="10762" width="14.5703125" style="25" customWidth="1"/>
    <col min="10763" max="10763" width="16.42578125" style="25" customWidth="1"/>
    <col min="10764" max="10764" width="15.5703125" style="25" customWidth="1"/>
    <col min="10765" max="10765" width="15.42578125" style="25" customWidth="1"/>
    <col min="10766" max="10766" width="14" style="25" customWidth="1"/>
    <col min="10767" max="10767" width="14.7109375" style="25" customWidth="1"/>
    <col min="10768" max="10768" width="31.7109375" style="25" customWidth="1"/>
    <col min="10769" max="10769" width="14.7109375" style="25" customWidth="1"/>
    <col min="10770" max="11008" width="11.42578125" style="25"/>
    <col min="11009" max="11009" width="18" style="25" customWidth="1"/>
    <col min="11010" max="11012" width="24.7109375" style="25" customWidth="1"/>
    <col min="11013" max="11014" width="14.7109375" style="25" customWidth="1"/>
    <col min="11015" max="11015" width="17.85546875" style="25" customWidth="1"/>
    <col min="11016" max="11016" width="14.7109375" style="25" customWidth="1"/>
    <col min="11017" max="11017" width="18" style="25" customWidth="1"/>
    <col min="11018" max="11018" width="14.5703125" style="25" customWidth="1"/>
    <col min="11019" max="11019" width="16.42578125" style="25" customWidth="1"/>
    <col min="11020" max="11020" width="15.5703125" style="25" customWidth="1"/>
    <col min="11021" max="11021" width="15.42578125" style="25" customWidth="1"/>
    <col min="11022" max="11022" width="14" style="25" customWidth="1"/>
    <col min="11023" max="11023" width="14.7109375" style="25" customWidth="1"/>
    <col min="11024" max="11024" width="31.7109375" style="25" customWidth="1"/>
    <col min="11025" max="11025" width="14.7109375" style="25" customWidth="1"/>
    <col min="11026" max="11264" width="11.42578125" style="25"/>
    <col min="11265" max="11265" width="18" style="25" customWidth="1"/>
    <col min="11266" max="11268" width="24.7109375" style="25" customWidth="1"/>
    <col min="11269" max="11270" width="14.7109375" style="25" customWidth="1"/>
    <col min="11271" max="11271" width="17.85546875" style="25" customWidth="1"/>
    <col min="11272" max="11272" width="14.7109375" style="25" customWidth="1"/>
    <col min="11273" max="11273" width="18" style="25" customWidth="1"/>
    <col min="11274" max="11274" width="14.5703125" style="25" customWidth="1"/>
    <col min="11275" max="11275" width="16.42578125" style="25" customWidth="1"/>
    <col min="11276" max="11276" width="15.5703125" style="25" customWidth="1"/>
    <col min="11277" max="11277" width="15.42578125" style="25" customWidth="1"/>
    <col min="11278" max="11278" width="14" style="25" customWidth="1"/>
    <col min="11279" max="11279" width="14.7109375" style="25" customWidth="1"/>
    <col min="11280" max="11280" width="31.7109375" style="25" customWidth="1"/>
    <col min="11281" max="11281" width="14.7109375" style="25" customWidth="1"/>
    <col min="11282" max="11520" width="11.42578125" style="25"/>
    <col min="11521" max="11521" width="18" style="25" customWidth="1"/>
    <col min="11522" max="11524" width="24.7109375" style="25" customWidth="1"/>
    <col min="11525" max="11526" width="14.7109375" style="25" customWidth="1"/>
    <col min="11527" max="11527" width="17.85546875" style="25" customWidth="1"/>
    <col min="11528" max="11528" width="14.7109375" style="25" customWidth="1"/>
    <col min="11529" max="11529" width="18" style="25" customWidth="1"/>
    <col min="11530" max="11530" width="14.5703125" style="25" customWidth="1"/>
    <col min="11531" max="11531" width="16.42578125" style="25" customWidth="1"/>
    <col min="11532" max="11532" width="15.5703125" style="25" customWidth="1"/>
    <col min="11533" max="11533" width="15.42578125" style="25" customWidth="1"/>
    <col min="11534" max="11534" width="14" style="25" customWidth="1"/>
    <col min="11535" max="11535" width="14.7109375" style="25" customWidth="1"/>
    <col min="11536" max="11536" width="31.7109375" style="25" customWidth="1"/>
    <col min="11537" max="11537" width="14.7109375" style="25" customWidth="1"/>
    <col min="11538" max="11776" width="11.42578125" style="25"/>
    <col min="11777" max="11777" width="18" style="25" customWidth="1"/>
    <col min="11778" max="11780" width="24.7109375" style="25" customWidth="1"/>
    <col min="11781" max="11782" width="14.7109375" style="25" customWidth="1"/>
    <col min="11783" max="11783" width="17.85546875" style="25" customWidth="1"/>
    <col min="11784" max="11784" width="14.7109375" style="25" customWidth="1"/>
    <col min="11785" max="11785" width="18" style="25" customWidth="1"/>
    <col min="11786" max="11786" width="14.5703125" style="25" customWidth="1"/>
    <col min="11787" max="11787" width="16.42578125" style="25" customWidth="1"/>
    <col min="11788" max="11788" width="15.5703125" style="25" customWidth="1"/>
    <col min="11789" max="11789" width="15.42578125" style="25" customWidth="1"/>
    <col min="11790" max="11790" width="14" style="25" customWidth="1"/>
    <col min="11791" max="11791" width="14.7109375" style="25" customWidth="1"/>
    <col min="11792" max="11792" width="31.7109375" style="25" customWidth="1"/>
    <col min="11793" max="11793" width="14.7109375" style="25" customWidth="1"/>
    <col min="11794" max="12032" width="11.42578125" style="25"/>
    <col min="12033" max="12033" width="18" style="25" customWidth="1"/>
    <col min="12034" max="12036" width="24.7109375" style="25" customWidth="1"/>
    <col min="12037" max="12038" width="14.7109375" style="25" customWidth="1"/>
    <col min="12039" max="12039" width="17.85546875" style="25" customWidth="1"/>
    <col min="12040" max="12040" width="14.7109375" style="25" customWidth="1"/>
    <col min="12041" max="12041" width="18" style="25" customWidth="1"/>
    <col min="12042" max="12042" width="14.5703125" style="25" customWidth="1"/>
    <col min="12043" max="12043" width="16.42578125" style="25" customWidth="1"/>
    <col min="12044" max="12044" width="15.5703125" style="25" customWidth="1"/>
    <col min="12045" max="12045" width="15.42578125" style="25" customWidth="1"/>
    <col min="12046" max="12046" width="14" style="25" customWidth="1"/>
    <col min="12047" max="12047" width="14.7109375" style="25" customWidth="1"/>
    <col min="12048" max="12048" width="31.7109375" style="25" customWidth="1"/>
    <col min="12049" max="12049" width="14.7109375" style="25" customWidth="1"/>
    <col min="12050" max="12288" width="11.42578125" style="25"/>
    <col min="12289" max="12289" width="18" style="25" customWidth="1"/>
    <col min="12290" max="12292" width="24.7109375" style="25" customWidth="1"/>
    <col min="12293" max="12294" width="14.7109375" style="25" customWidth="1"/>
    <col min="12295" max="12295" width="17.85546875" style="25" customWidth="1"/>
    <col min="12296" max="12296" width="14.7109375" style="25" customWidth="1"/>
    <col min="12297" max="12297" width="18" style="25" customWidth="1"/>
    <col min="12298" max="12298" width="14.5703125" style="25" customWidth="1"/>
    <col min="12299" max="12299" width="16.42578125" style="25" customWidth="1"/>
    <col min="12300" max="12300" width="15.5703125" style="25" customWidth="1"/>
    <col min="12301" max="12301" width="15.42578125" style="25" customWidth="1"/>
    <col min="12302" max="12302" width="14" style="25" customWidth="1"/>
    <col min="12303" max="12303" width="14.7109375" style="25" customWidth="1"/>
    <col min="12304" max="12304" width="31.7109375" style="25" customWidth="1"/>
    <col min="12305" max="12305" width="14.7109375" style="25" customWidth="1"/>
    <col min="12306" max="12544" width="11.42578125" style="25"/>
    <col min="12545" max="12545" width="18" style="25" customWidth="1"/>
    <col min="12546" max="12548" width="24.7109375" style="25" customWidth="1"/>
    <col min="12549" max="12550" width="14.7109375" style="25" customWidth="1"/>
    <col min="12551" max="12551" width="17.85546875" style="25" customWidth="1"/>
    <col min="12552" max="12552" width="14.7109375" style="25" customWidth="1"/>
    <col min="12553" max="12553" width="18" style="25" customWidth="1"/>
    <col min="12554" max="12554" width="14.5703125" style="25" customWidth="1"/>
    <col min="12555" max="12555" width="16.42578125" style="25" customWidth="1"/>
    <col min="12556" max="12556" width="15.5703125" style="25" customWidth="1"/>
    <col min="12557" max="12557" width="15.42578125" style="25" customWidth="1"/>
    <col min="12558" max="12558" width="14" style="25" customWidth="1"/>
    <col min="12559" max="12559" width="14.7109375" style="25" customWidth="1"/>
    <col min="12560" max="12560" width="31.7109375" style="25" customWidth="1"/>
    <col min="12561" max="12561" width="14.7109375" style="25" customWidth="1"/>
    <col min="12562" max="12800" width="11.42578125" style="25"/>
    <col min="12801" max="12801" width="18" style="25" customWidth="1"/>
    <col min="12802" max="12804" width="24.7109375" style="25" customWidth="1"/>
    <col min="12805" max="12806" width="14.7109375" style="25" customWidth="1"/>
    <col min="12807" max="12807" width="17.85546875" style="25" customWidth="1"/>
    <col min="12808" max="12808" width="14.7109375" style="25" customWidth="1"/>
    <col min="12809" max="12809" width="18" style="25" customWidth="1"/>
    <col min="12810" max="12810" width="14.5703125" style="25" customWidth="1"/>
    <col min="12811" max="12811" width="16.42578125" style="25" customWidth="1"/>
    <col min="12812" max="12812" width="15.5703125" style="25" customWidth="1"/>
    <col min="12813" max="12813" width="15.42578125" style="25" customWidth="1"/>
    <col min="12814" max="12814" width="14" style="25" customWidth="1"/>
    <col min="12815" max="12815" width="14.7109375" style="25" customWidth="1"/>
    <col min="12816" max="12816" width="31.7109375" style="25" customWidth="1"/>
    <col min="12817" max="12817" width="14.7109375" style="25" customWidth="1"/>
    <col min="12818" max="13056" width="11.42578125" style="25"/>
    <col min="13057" max="13057" width="18" style="25" customWidth="1"/>
    <col min="13058" max="13060" width="24.7109375" style="25" customWidth="1"/>
    <col min="13061" max="13062" width="14.7109375" style="25" customWidth="1"/>
    <col min="13063" max="13063" width="17.85546875" style="25" customWidth="1"/>
    <col min="13064" max="13064" width="14.7109375" style="25" customWidth="1"/>
    <col min="13065" max="13065" width="18" style="25" customWidth="1"/>
    <col min="13066" max="13066" width="14.5703125" style="25" customWidth="1"/>
    <col min="13067" max="13067" width="16.42578125" style="25" customWidth="1"/>
    <col min="13068" max="13068" width="15.5703125" style="25" customWidth="1"/>
    <col min="13069" max="13069" width="15.42578125" style="25" customWidth="1"/>
    <col min="13070" max="13070" width="14" style="25" customWidth="1"/>
    <col min="13071" max="13071" width="14.7109375" style="25" customWidth="1"/>
    <col min="13072" max="13072" width="31.7109375" style="25" customWidth="1"/>
    <col min="13073" max="13073" width="14.7109375" style="25" customWidth="1"/>
    <col min="13074" max="13312" width="11.42578125" style="25"/>
    <col min="13313" max="13313" width="18" style="25" customWidth="1"/>
    <col min="13314" max="13316" width="24.7109375" style="25" customWidth="1"/>
    <col min="13317" max="13318" width="14.7109375" style="25" customWidth="1"/>
    <col min="13319" max="13319" width="17.85546875" style="25" customWidth="1"/>
    <col min="13320" max="13320" width="14.7109375" style="25" customWidth="1"/>
    <col min="13321" max="13321" width="18" style="25" customWidth="1"/>
    <col min="13322" max="13322" width="14.5703125" style="25" customWidth="1"/>
    <col min="13323" max="13323" width="16.42578125" style="25" customWidth="1"/>
    <col min="13324" max="13324" width="15.5703125" style="25" customWidth="1"/>
    <col min="13325" max="13325" width="15.42578125" style="25" customWidth="1"/>
    <col min="13326" max="13326" width="14" style="25" customWidth="1"/>
    <col min="13327" max="13327" width="14.7109375" style="25" customWidth="1"/>
    <col min="13328" max="13328" width="31.7109375" style="25" customWidth="1"/>
    <col min="13329" max="13329" width="14.7109375" style="25" customWidth="1"/>
    <col min="13330" max="13568" width="11.42578125" style="25"/>
    <col min="13569" max="13569" width="18" style="25" customWidth="1"/>
    <col min="13570" max="13572" width="24.7109375" style="25" customWidth="1"/>
    <col min="13573" max="13574" width="14.7109375" style="25" customWidth="1"/>
    <col min="13575" max="13575" width="17.85546875" style="25" customWidth="1"/>
    <col min="13576" max="13576" width="14.7109375" style="25" customWidth="1"/>
    <col min="13577" max="13577" width="18" style="25" customWidth="1"/>
    <col min="13578" max="13578" width="14.5703125" style="25" customWidth="1"/>
    <col min="13579" max="13579" width="16.42578125" style="25" customWidth="1"/>
    <col min="13580" max="13580" width="15.5703125" style="25" customWidth="1"/>
    <col min="13581" max="13581" width="15.42578125" style="25" customWidth="1"/>
    <col min="13582" max="13582" width="14" style="25" customWidth="1"/>
    <col min="13583" max="13583" width="14.7109375" style="25" customWidth="1"/>
    <col min="13584" max="13584" width="31.7109375" style="25" customWidth="1"/>
    <col min="13585" max="13585" width="14.7109375" style="25" customWidth="1"/>
    <col min="13586" max="13824" width="11.42578125" style="25"/>
    <col min="13825" max="13825" width="18" style="25" customWidth="1"/>
    <col min="13826" max="13828" width="24.7109375" style="25" customWidth="1"/>
    <col min="13829" max="13830" width="14.7109375" style="25" customWidth="1"/>
    <col min="13831" max="13831" width="17.85546875" style="25" customWidth="1"/>
    <col min="13832" max="13832" width="14.7109375" style="25" customWidth="1"/>
    <col min="13833" max="13833" width="18" style="25" customWidth="1"/>
    <col min="13834" max="13834" width="14.5703125" style="25" customWidth="1"/>
    <col min="13835" max="13835" width="16.42578125" style="25" customWidth="1"/>
    <col min="13836" max="13836" width="15.5703125" style="25" customWidth="1"/>
    <col min="13837" max="13837" width="15.42578125" style="25" customWidth="1"/>
    <col min="13838" max="13838" width="14" style="25" customWidth="1"/>
    <col min="13839" max="13839" width="14.7109375" style="25" customWidth="1"/>
    <col min="13840" max="13840" width="31.7109375" style="25" customWidth="1"/>
    <col min="13841" max="13841" width="14.7109375" style="25" customWidth="1"/>
    <col min="13842" max="14080" width="11.42578125" style="25"/>
    <col min="14081" max="14081" width="18" style="25" customWidth="1"/>
    <col min="14082" max="14084" width="24.7109375" style="25" customWidth="1"/>
    <col min="14085" max="14086" width="14.7109375" style="25" customWidth="1"/>
    <col min="14087" max="14087" width="17.85546875" style="25" customWidth="1"/>
    <col min="14088" max="14088" width="14.7109375" style="25" customWidth="1"/>
    <col min="14089" max="14089" width="18" style="25" customWidth="1"/>
    <col min="14090" max="14090" width="14.5703125" style="25" customWidth="1"/>
    <col min="14091" max="14091" width="16.42578125" style="25" customWidth="1"/>
    <col min="14092" max="14092" width="15.5703125" style="25" customWidth="1"/>
    <col min="14093" max="14093" width="15.42578125" style="25" customWidth="1"/>
    <col min="14094" max="14094" width="14" style="25" customWidth="1"/>
    <col min="14095" max="14095" width="14.7109375" style="25" customWidth="1"/>
    <col min="14096" max="14096" width="31.7109375" style="25" customWidth="1"/>
    <col min="14097" max="14097" width="14.7109375" style="25" customWidth="1"/>
    <col min="14098" max="14336" width="11.42578125" style="25"/>
    <col min="14337" max="14337" width="18" style="25" customWidth="1"/>
    <col min="14338" max="14340" width="24.7109375" style="25" customWidth="1"/>
    <col min="14341" max="14342" width="14.7109375" style="25" customWidth="1"/>
    <col min="14343" max="14343" width="17.85546875" style="25" customWidth="1"/>
    <col min="14344" max="14344" width="14.7109375" style="25" customWidth="1"/>
    <col min="14345" max="14345" width="18" style="25" customWidth="1"/>
    <col min="14346" max="14346" width="14.5703125" style="25" customWidth="1"/>
    <col min="14347" max="14347" width="16.42578125" style="25" customWidth="1"/>
    <col min="14348" max="14348" width="15.5703125" style="25" customWidth="1"/>
    <col min="14349" max="14349" width="15.42578125" style="25" customWidth="1"/>
    <col min="14350" max="14350" width="14" style="25" customWidth="1"/>
    <col min="14351" max="14351" width="14.7109375" style="25" customWidth="1"/>
    <col min="14352" max="14352" width="31.7109375" style="25" customWidth="1"/>
    <col min="14353" max="14353" width="14.7109375" style="25" customWidth="1"/>
    <col min="14354" max="14592" width="11.42578125" style="25"/>
    <col min="14593" max="14593" width="18" style="25" customWidth="1"/>
    <col min="14594" max="14596" width="24.7109375" style="25" customWidth="1"/>
    <col min="14597" max="14598" width="14.7109375" style="25" customWidth="1"/>
    <col min="14599" max="14599" width="17.85546875" style="25" customWidth="1"/>
    <col min="14600" max="14600" width="14.7109375" style="25" customWidth="1"/>
    <col min="14601" max="14601" width="18" style="25" customWidth="1"/>
    <col min="14602" max="14602" width="14.5703125" style="25" customWidth="1"/>
    <col min="14603" max="14603" width="16.42578125" style="25" customWidth="1"/>
    <col min="14604" max="14604" width="15.5703125" style="25" customWidth="1"/>
    <col min="14605" max="14605" width="15.42578125" style="25" customWidth="1"/>
    <col min="14606" max="14606" width="14" style="25" customWidth="1"/>
    <col min="14607" max="14607" width="14.7109375" style="25" customWidth="1"/>
    <col min="14608" max="14608" width="31.7109375" style="25" customWidth="1"/>
    <col min="14609" max="14609" width="14.7109375" style="25" customWidth="1"/>
    <col min="14610" max="14848" width="11.42578125" style="25"/>
    <col min="14849" max="14849" width="18" style="25" customWidth="1"/>
    <col min="14850" max="14852" width="24.7109375" style="25" customWidth="1"/>
    <col min="14853" max="14854" width="14.7109375" style="25" customWidth="1"/>
    <col min="14855" max="14855" width="17.85546875" style="25" customWidth="1"/>
    <col min="14856" max="14856" width="14.7109375" style="25" customWidth="1"/>
    <col min="14857" max="14857" width="18" style="25" customWidth="1"/>
    <col min="14858" max="14858" width="14.5703125" style="25" customWidth="1"/>
    <col min="14859" max="14859" width="16.42578125" style="25" customWidth="1"/>
    <col min="14860" max="14860" width="15.5703125" style="25" customWidth="1"/>
    <col min="14861" max="14861" width="15.42578125" style="25" customWidth="1"/>
    <col min="14862" max="14862" width="14" style="25" customWidth="1"/>
    <col min="14863" max="14863" width="14.7109375" style="25" customWidth="1"/>
    <col min="14864" max="14864" width="31.7109375" style="25" customWidth="1"/>
    <col min="14865" max="14865" width="14.7109375" style="25" customWidth="1"/>
    <col min="14866" max="15104" width="11.42578125" style="25"/>
    <col min="15105" max="15105" width="18" style="25" customWidth="1"/>
    <col min="15106" max="15108" width="24.7109375" style="25" customWidth="1"/>
    <col min="15109" max="15110" width="14.7109375" style="25" customWidth="1"/>
    <col min="15111" max="15111" width="17.85546875" style="25" customWidth="1"/>
    <col min="15112" max="15112" width="14.7109375" style="25" customWidth="1"/>
    <col min="15113" max="15113" width="18" style="25" customWidth="1"/>
    <col min="15114" max="15114" width="14.5703125" style="25" customWidth="1"/>
    <col min="15115" max="15115" width="16.42578125" style="25" customWidth="1"/>
    <col min="15116" max="15116" width="15.5703125" style="25" customWidth="1"/>
    <col min="15117" max="15117" width="15.42578125" style="25" customWidth="1"/>
    <col min="15118" max="15118" width="14" style="25" customWidth="1"/>
    <col min="15119" max="15119" width="14.7109375" style="25" customWidth="1"/>
    <col min="15120" max="15120" width="31.7109375" style="25" customWidth="1"/>
    <col min="15121" max="15121" width="14.7109375" style="25" customWidth="1"/>
    <col min="15122" max="15360" width="11.42578125" style="25"/>
    <col min="15361" max="15361" width="18" style="25" customWidth="1"/>
    <col min="15362" max="15364" width="24.7109375" style="25" customWidth="1"/>
    <col min="15365" max="15366" width="14.7109375" style="25" customWidth="1"/>
    <col min="15367" max="15367" width="17.85546875" style="25" customWidth="1"/>
    <col min="15368" max="15368" width="14.7109375" style="25" customWidth="1"/>
    <col min="15369" max="15369" width="18" style="25" customWidth="1"/>
    <col min="15370" max="15370" width="14.5703125" style="25" customWidth="1"/>
    <col min="15371" max="15371" width="16.42578125" style="25" customWidth="1"/>
    <col min="15372" max="15372" width="15.5703125" style="25" customWidth="1"/>
    <col min="15373" max="15373" width="15.42578125" style="25" customWidth="1"/>
    <col min="15374" max="15374" width="14" style="25" customWidth="1"/>
    <col min="15375" max="15375" width="14.7109375" style="25" customWidth="1"/>
    <col min="15376" max="15376" width="31.7109375" style="25" customWidth="1"/>
    <col min="15377" max="15377" width="14.7109375" style="25" customWidth="1"/>
    <col min="15378" max="15616" width="11.42578125" style="25"/>
    <col min="15617" max="15617" width="18" style="25" customWidth="1"/>
    <col min="15618" max="15620" width="24.7109375" style="25" customWidth="1"/>
    <col min="15621" max="15622" width="14.7109375" style="25" customWidth="1"/>
    <col min="15623" max="15623" width="17.85546875" style="25" customWidth="1"/>
    <col min="15624" max="15624" width="14.7109375" style="25" customWidth="1"/>
    <col min="15625" max="15625" width="18" style="25" customWidth="1"/>
    <col min="15626" max="15626" width="14.5703125" style="25" customWidth="1"/>
    <col min="15627" max="15627" width="16.42578125" style="25" customWidth="1"/>
    <col min="15628" max="15628" width="15.5703125" style="25" customWidth="1"/>
    <col min="15629" max="15629" width="15.42578125" style="25" customWidth="1"/>
    <col min="15630" max="15630" width="14" style="25" customWidth="1"/>
    <col min="15631" max="15631" width="14.7109375" style="25" customWidth="1"/>
    <col min="15632" max="15632" width="31.7109375" style="25" customWidth="1"/>
    <col min="15633" max="15633" width="14.7109375" style="25" customWidth="1"/>
    <col min="15634" max="15872" width="11.42578125" style="25"/>
    <col min="15873" max="15873" width="18" style="25" customWidth="1"/>
    <col min="15874" max="15876" width="24.7109375" style="25" customWidth="1"/>
    <col min="15877" max="15878" width="14.7109375" style="25" customWidth="1"/>
    <col min="15879" max="15879" width="17.85546875" style="25" customWidth="1"/>
    <col min="15880" max="15880" width="14.7109375" style="25" customWidth="1"/>
    <col min="15881" max="15881" width="18" style="25" customWidth="1"/>
    <col min="15882" max="15882" width="14.5703125" style="25" customWidth="1"/>
    <col min="15883" max="15883" width="16.42578125" style="25" customWidth="1"/>
    <col min="15884" max="15884" width="15.5703125" style="25" customWidth="1"/>
    <col min="15885" max="15885" width="15.42578125" style="25" customWidth="1"/>
    <col min="15886" max="15886" width="14" style="25" customWidth="1"/>
    <col min="15887" max="15887" width="14.7109375" style="25" customWidth="1"/>
    <col min="15888" max="15888" width="31.7109375" style="25" customWidth="1"/>
    <col min="15889" max="15889" width="14.7109375" style="25" customWidth="1"/>
    <col min="15890" max="16128" width="11.42578125" style="25"/>
    <col min="16129" max="16129" width="18" style="25" customWidth="1"/>
    <col min="16130" max="16132" width="24.7109375" style="25" customWidth="1"/>
    <col min="16133" max="16134" width="14.7109375" style="25" customWidth="1"/>
    <col min="16135" max="16135" width="17.85546875" style="25" customWidth="1"/>
    <col min="16136" max="16136" width="14.7109375" style="25" customWidth="1"/>
    <col min="16137" max="16137" width="18" style="25" customWidth="1"/>
    <col min="16138" max="16138" width="14.5703125" style="25" customWidth="1"/>
    <col min="16139" max="16139" width="16.42578125" style="25" customWidth="1"/>
    <col min="16140" max="16140" width="15.5703125" style="25" customWidth="1"/>
    <col min="16141" max="16141" width="15.42578125" style="25" customWidth="1"/>
    <col min="16142" max="16142" width="14" style="25" customWidth="1"/>
    <col min="16143" max="16143" width="14.7109375" style="25" customWidth="1"/>
    <col min="16144" max="16144" width="31.7109375" style="25" customWidth="1"/>
    <col min="16145" max="16145" width="14.7109375" style="25" customWidth="1"/>
    <col min="16146" max="16384" width="11.42578125" style="25"/>
  </cols>
  <sheetData>
    <row r="1" spans="1:20" s="1" customFormat="1" x14ac:dyDescent="0.25">
      <c r="A1" s="397"/>
      <c r="B1" s="399" t="s">
        <v>0</v>
      </c>
      <c r="C1" s="399"/>
      <c r="D1" s="399"/>
      <c r="E1" s="66" t="s">
        <v>1</v>
      </c>
      <c r="F1" s="432" t="s">
        <v>2</v>
      </c>
      <c r="G1" s="432"/>
      <c r="H1" s="397"/>
      <c r="I1" s="397"/>
      <c r="J1" s="433" t="s">
        <v>0</v>
      </c>
      <c r="K1" s="434"/>
      <c r="L1" s="434"/>
      <c r="M1" s="434"/>
      <c r="N1" s="435"/>
      <c r="O1" s="66" t="s">
        <v>1</v>
      </c>
      <c r="P1" s="67" t="s">
        <v>2</v>
      </c>
      <c r="Q1" s="397"/>
    </row>
    <row r="2" spans="1:20" s="1" customFormat="1" x14ac:dyDescent="0.25">
      <c r="A2" s="397"/>
      <c r="B2" s="399"/>
      <c r="C2" s="399"/>
      <c r="D2" s="399"/>
      <c r="E2" s="431" t="s">
        <v>3</v>
      </c>
      <c r="F2" s="431" t="s">
        <v>4</v>
      </c>
      <c r="G2" s="431"/>
      <c r="H2" s="397"/>
      <c r="I2" s="397"/>
      <c r="J2" s="436"/>
      <c r="K2" s="437"/>
      <c r="L2" s="437"/>
      <c r="M2" s="437"/>
      <c r="N2" s="438"/>
      <c r="O2" s="431" t="s">
        <v>3</v>
      </c>
      <c r="P2" s="65" t="s">
        <v>4</v>
      </c>
      <c r="Q2" s="397"/>
    </row>
    <row r="3" spans="1:20" s="1" customFormat="1" x14ac:dyDescent="0.25">
      <c r="A3" s="397"/>
      <c r="B3" s="399"/>
      <c r="C3" s="399"/>
      <c r="D3" s="399"/>
      <c r="E3" s="431"/>
      <c r="F3" s="432" t="s">
        <v>5</v>
      </c>
      <c r="G3" s="432"/>
      <c r="H3" s="397"/>
      <c r="I3" s="397"/>
      <c r="J3" s="436"/>
      <c r="K3" s="437"/>
      <c r="L3" s="437"/>
      <c r="M3" s="437"/>
      <c r="N3" s="438"/>
      <c r="O3" s="431"/>
      <c r="P3" s="65" t="s">
        <v>5</v>
      </c>
      <c r="Q3" s="397"/>
    </row>
    <row r="4" spans="1:20" s="1" customFormat="1" x14ac:dyDescent="0.25">
      <c r="A4" s="397"/>
      <c r="B4" s="399"/>
      <c r="C4" s="399"/>
      <c r="D4" s="399"/>
      <c r="E4" s="66" t="s">
        <v>6</v>
      </c>
      <c r="F4" s="431" t="s">
        <v>4</v>
      </c>
      <c r="G4" s="431"/>
      <c r="H4" s="397"/>
      <c r="I4" s="397"/>
      <c r="J4" s="436"/>
      <c r="K4" s="437"/>
      <c r="L4" s="437"/>
      <c r="M4" s="437"/>
      <c r="N4" s="438"/>
      <c r="O4" s="66" t="s">
        <v>6</v>
      </c>
      <c r="P4" s="65" t="s">
        <v>4</v>
      </c>
      <c r="Q4" s="397"/>
    </row>
    <row r="5" spans="1:20" s="1" customFormat="1" x14ac:dyDescent="0.25">
      <c r="A5" s="397"/>
      <c r="B5" s="399"/>
      <c r="C5" s="399"/>
      <c r="D5" s="399"/>
      <c r="E5" s="62" t="s">
        <v>7</v>
      </c>
      <c r="F5" s="432" t="s">
        <v>8</v>
      </c>
      <c r="G5" s="432"/>
      <c r="H5" s="397"/>
      <c r="I5" s="397"/>
      <c r="J5" s="439"/>
      <c r="K5" s="440"/>
      <c r="L5" s="440"/>
      <c r="M5" s="440"/>
      <c r="N5" s="441"/>
      <c r="O5" s="62" t="s">
        <v>7</v>
      </c>
      <c r="P5" s="67" t="s">
        <v>9</v>
      </c>
      <c r="Q5" s="397"/>
    </row>
    <row r="6" spans="1:20" s="1" customFormat="1" x14ac:dyDescent="0.25">
      <c r="B6" s="3"/>
      <c r="C6" s="3"/>
      <c r="D6" s="3"/>
    </row>
    <row r="7" spans="1:20" s="6" customFormat="1" ht="63" x14ac:dyDescent="0.25">
      <c r="A7" s="4" t="s">
        <v>10</v>
      </c>
      <c r="B7" s="4" t="s">
        <v>11</v>
      </c>
      <c r="C7" s="4" t="s">
        <v>12</v>
      </c>
      <c r="D7" s="4" t="s">
        <v>13</v>
      </c>
      <c r="E7" s="4" t="s">
        <v>14</v>
      </c>
      <c r="F7" s="4" t="s">
        <v>15</v>
      </c>
      <c r="G7" s="5" t="s">
        <v>16</v>
      </c>
      <c r="H7" s="4" t="s">
        <v>17</v>
      </c>
      <c r="I7" s="4" t="s">
        <v>18</v>
      </c>
      <c r="J7" s="4" t="s">
        <v>19</v>
      </c>
      <c r="K7" s="4" t="s">
        <v>20</v>
      </c>
      <c r="L7" s="4" t="s">
        <v>21</v>
      </c>
      <c r="M7" s="4" t="s">
        <v>22</v>
      </c>
      <c r="N7" s="4" t="s">
        <v>23</v>
      </c>
      <c r="O7" s="5" t="s">
        <v>24</v>
      </c>
      <c r="P7" s="4" t="s">
        <v>25</v>
      </c>
      <c r="Q7" s="4" t="s">
        <v>26</v>
      </c>
    </row>
    <row r="8" spans="1:20" s="15" customFormat="1" ht="60" customHeight="1" x14ac:dyDescent="0.25">
      <c r="A8" s="7"/>
      <c r="B8" s="8" t="s">
        <v>41</v>
      </c>
      <c r="C8" s="9" t="s">
        <v>42</v>
      </c>
      <c r="D8" s="10">
        <v>900000</v>
      </c>
      <c r="E8" s="11">
        <v>1</v>
      </c>
      <c r="F8" s="9" t="s">
        <v>27</v>
      </c>
      <c r="G8" s="12">
        <v>42917</v>
      </c>
      <c r="H8" s="13" t="s">
        <v>28</v>
      </c>
      <c r="I8" s="9" t="s">
        <v>29</v>
      </c>
      <c r="J8" s="9" t="s">
        <v>43</v>
      </c>
      <c r="K8" s="9" t="s">
        <v>44</v>
      </c>
      <c r="L8" s="14">
        <v>900000</v>
      </c>
      <c r="M8" s="14">
        <v>900000</v>
      </c>
      <c r="N8" s="13" t="s">
        <v>30</v>
      </c>
      <c r="O8" s="13" t="s">
        <v>30</v>
      </c>
      <c r="P8" s="27" t="s">
        <v>49</v>
      </c>
      <c r="Q8" s="13" t="s">
        <v>31</v>
      </c>
    </row>
    <row r="9" spans="1:20" s="15" customFormat="1" ht="65.25" customHeight="1" x14ac:dyDescent="0.25">
      <c r="A9" s="7"/>
      <c r="B9" s="68" t="s">
        <v>37</v>
      </c>
      <c r="C9" s="9" t="s">
        <v>38</v>
      </c>
      <c r="D9" s="10">
        <v>16000000</v>
      </c>
      <c r="E9" s="11">
        <v>1</v>
      </c>
      <c r="F9" s="9" t="s">
        <v>27</v>
      </c>
      <c r="G9" s="12">
        <v>42736</v>
      </c>
      <c r="H9" s="13" t="s">
        <v>28</v>
      </c>
      <c r="I9" s="9" t="s">
        <v>29</v>
      </c>
      <c r="J9" s="9" t="s">
        <v>39</v>
      </c>
      <c r="K9" s="9" t="s">
        <v>40</v>
      </c>
      <c r="L9" s="14">
        <v>16000000</v>
      </c>
      <c r="M9" s="14">
        <v>16000000</v>
      </c>
      <c r="N9" s="13" t="s">
        <v>30</v>
      </c>
      <c r="O9" s="13" t="s">
        <v>30</v>
      </c>
      <c r="P9" s="27" t="s">
        <v>49</v>
      </c>
      <c r="Q9" s="13" t="s">
        <v>31</v>
      </c>
    </row>
    <row r="10" spans="1:20" s="15" customFormat="1" ht="69.75" customHeight="1" x14ac:dyDescent="0.25">
      <c r="A10" s="7"/>
      <c r="B10" s="8" t="s">
        <v>32</v>
      </c>
      <c r="C10" s="9" t="s">
        <v>33</v>
      </c>
      <c r="D10" s="10">
        <v>4370000</v>
      </c>
      <c r="E10" s="11">
        <v>1</v>
      </c>
      <c r="F10" s="9" t="s">
        <v>27</v>
      </c>
      <c r="G10" s="12">
        <v>42917</v>
      </c>
      <c r="H10" s="13" t="s">
        <v>34</v>
      </c>
      <c r="I10" s="9" t="s">
        <v>29</v>
      </c>
      <c r="J10" s="9" t="s">
        <v>48</v>
      </c>
      <c r="K10" s="9" t="s">
        <v>47</v>
      </c>
      <c r="L10" s="14">
        <f>SUM(D10*E10)</f>
        <v>4370000</v>
      </c>
      <c r="M10" s="14">
        <f>SUM(D10*E10)</f>
        <v>4370000</v>
      </c>
      <c r="N10" s="13" t="s">
        <v>30</v>
      </c>
      <c r="O10" s="13" t="s">
        <v>30</v>
      </c>
      <c r="P10" s="27" t="s">
        <v>49</v>
      </c>
      <c r="Q10" s="13" t="s">
        <v>31</v>
      </c>
    </row>
    <row r="11" spans="1:20" s="15" customFormat="1" ht="64.5" customHeight="1" x14ac:dyDescent="0.25">
      <c r="A11" s="7"/>
      <c r="B11" s="8" t="s">
        <v>35</v>
      </c>
      <c r="C11" s="9" t="s">
        <v>36</v>
      </c>
      <c r="D11" s="10">
        <v>11456160</v>
      </c>
      <c r="E11" s="11">
        <v>2</v>
      </c>
      <c r="F11" s="9" t="s">
        <v>27</v>
      </c>
      <c r="G11" s="12">
        <v>42736</v>
      </c>
      <c r="H11" s="13" t="s">
        <v>132</v>
      </c>
      <c r="I11" s="9" t="s">
        <v>29</v>
      </c>
      <c r="J11" s="9" t="s">
        <v>48</v>
      </c>
      <c r="K11" s="9" t="s">
        <v>47</v>
      </c>
      <c r="L11" s="14">
        <f>SUM(D11*E11)</f>
        <v>22912320</v>
      </c>
      <c r="M11" s="14">
        <f>SUM(D11*E11)</f>
        <v>22912320</v>
      </c>
      <c r="N11" s="13" t="s">
        <v>30</v>
      </c>
      <c r="O11" s="13" t="s">
        <v>30</v>
      </c>
      <c r="P11" s="27" t="s">
        <v>49</v>
      </c>
      <c r="Q11" s="13" t="s">
        <v>31</v>
      </c>
    </row>
    <row r="12" spans="1:20" s="21" customFormat="1" ht="15.75" x14ac:dyDescent="0.3">
      <c r="A12" s="412" t="s">
        <v>45</v>
      </c>
      <c r="B12" s="413"/>
      <c r="C12" s="413"/>
      <c r="D12" s="413"/>
      <c r="E12" s="413"/>
      <c r="F12" s="413"/>
      <c r="G12" s="413"/>
      <c r="H12" s="414"/>
      <c r="I12" s="412" t="s">
        <v>45</v>
      </c>
      <c r="J12" s="413"/>
      <c r="K12" s="414"/>
      <c r="L12" s="16">
        <f>SUM(L8+L9+L10+L11)</f>
        <v>44182320</v>
      </c>
      <c r="M12" s="17">
        <f>SUM(M8+M9+M10+M11)</f>
        <v>44182320</v>
      </c>
      <c r="N12" s="18"/>
      <c r="O12" s="18"/>
      <c r="P12" s="19"/>
      <c r="Q12" s="20"/>
    </row>
    <row r="13" spans="1:20" s="24" customFormat="1" ht="15.75" x14ac:dyDescent="0.3">
      <c r="A13" s="22"/>
      <c r="B13" s="22"/>
      <c r="C13" s="23"/>
      <c r="D13" s="22"/>
      <c r="E13" s="22"/>
      <c r="F13" s="22"/>
      <c r="G13" s="22"/>
      <c r="H13" s="22"/>
      <c r="I13" s="22"/>
      <c r="J13" s="22"/>
      <c r="K13" s="22"/>
      <c r="L13" s="22"/>
      <c r="M13" s="22"/>
      <c r="N13" s="22"/>
      <c r="O13" s="22"/>
      <c r="P13" s="22"/>
      <c r="Q13" s="22"/>
    </row>
    <row r="14" spans="1:20" x14ac:dyDescent="0.25">
      <c r="O14" s="45"/>
      <c r="P14" s="45"/>
      <c r="Q14" s="45"/>
      <c r="R14" s="45"/>
      <c r="S14" s="45"/>
      <c r="T14" s="45"/>
    </row>
    <row r="15" spans="1:20" ht="16.5" x14ac:dyDescent="0.3">
      <c r="A15" s="424" t="s">
        <v>2</v>
      </c>
      <c r="B15" s="424"/>
      <c r="C15" s="427" t="s">
        <v>58</v>
      </c>
      <c r="D15" s="428"/>
      <c r="E15" s="69"/>
      <c r="F15" s="53"/>
      <c r="G15" s="53"/>
      <c r="H15" s="53"/>
      <c r="I15" s="72" t="s">
        <v>57</v>
      </c>
      <c r="J15" s="426" t="s">
        <v>134</v>
      </c>
      <c r="K15" s="426"/>
      <c r="L15" s="426"/>
      <c r="M15" s="73"/>
      <c r="O15" s="45"/>
      <c r="P15" s="45"/>
      <c r="Q15" s="45"/>
      <c r="R15" s="45"/>
      <c r="S15" s="45"/>
      <c r="T15" s="45"/>
    </row>
    <row r="16" spans="1:20" ht="16.5" x14ac:dyDescent="0.3">
      <c r="A16" s="424"/>
      <c r="B16" s="424"/>
      <c r="C16" s="429"/>
      <c r="D16" s="430"/>
      <c r="E16" s="69"/>
      <c r="F16" s="53"/>
      <c r="G16" s="53"/>
      <c r="H16" s="53"/>
      <c r="I16" s="74"/>
      <c r="J16" s="425" t="s">
        <v>129</v>
      </c>
      <c r="K16" s="425"/>
      <c r="L16" s="425"/>
      <c r="M16" s="425"/>
      <c r="O16" s="45"/>
      <c r="P16" s="45"/>
      <c r="Q16" s="45"/>
      <c r="R16" s="45"/>
      <c r="S16" s="45"/>
      <c r="T16" s="45"/>
    </row>
    <row r="17" spans="1:13" ht="15.75" x14ac:dyDescent="0.3">
      <c r="A17" s="53"/>
      <c r="B17" s="53"/>
      <c r="C17" s="54"/>
      <c r="D17" s="53"/>
      <c r="E17" s="53"/>
      <c r="F17" s="53"/>
      <c r="G17" s="53"/>
      <c r="H17" s="53"/>
      <c r="I17" s="55"/>
      <c r="J17" s="55"/>
      <c r="K17" s="55"/>
      <c r="L17" s="55"/>
      <c r="M17" s="55"/>
    </row>
    <row r="18" spans="1:13" ht="15" x14ac:dyDescent="0.25">
      <c r="A18" s="51"/>
      <c r="B18" s="51"/>
      <c r="C18" s="52"/>
      <c r="D18" s="51"/>
      <c r="E18" s="51"/>
      <c r="F18" s="45"/>
      <c r="G18" s="45"/>
      <c r="H18" s="45"/>
      <c r="I18" s="29"/>
      <c r="J18" s="29"/>
      <c r="K18" s="29"/>
      <c r="L18" s="29"/>
      <c r="M18" s="29"/>
    </row>
    <row r="19" spans="1:13" ht="15" x14ac:dyDescent="0.25">
      <c r="A19" s="51"/>
      <c r="B19" s="51"/>
      <c r="C19" s="44"/>
      <c r="D19" s="51"/>
      <c r="E19" s="51"/>
      <c r="F19" s="51"/>
      <c r="G19" s="51"/>
      <c r="H19" s="51"/>
      <c r="I19" s="28"/>
      <c r="J19" s="28"/>
      <c r="K19" s="28"/>
      <c r="L19" s="28"/>
      <c r="M19" s="28"/>
    </row>
    <row r="20" spans="1:13" ht="45" x14ac:dyDescent="0.25">
      <c r="A20" s="51"/>
      <c r="B20" s="57" t="s">
        <v>122</v>
      </c>
      <c r="C20" s="58" t="s">
        <v>126</v>
      </c>
      <c r="D20" s="57" t="s">
        <v>125</v>
      </c>
      <c r="E20" s="51"/>
      <c r="F20" s="51"/>
      <c r="G20" s="51"/>
      <c r="H20" s="51"/>
      <c r="I20" s="28"/>
      <c r="J20" s="28"/>
      <c r="K20" s="28"/>
      <c r="L20" s="28"/>
      <c r="M20" s="28"/>
    </row>
    <row r="21" spans="1:13" s="52" customFormat="1" ht="30" x14ac:dyDescent="0.25">
      <c r="A21" s="51"/>
      <c r="B21" s="273" t="s">
        <v>229</v>
      </c>
      <c r="C21" s="71">
        <f>SUM(L8)</f>
        <v>900000</v>
      </c>
      <c r="D21" s="57"/>
      <c r="E21" s="273"/>
      <c r="F21" s="51"/>
      <c r="G21" s="51"/>
      <c r="H21" s="51"/>
      <c r="I21" s="28"/>
      <c r="J21" s="28"/>
      <c r="K21" s="28"/>
      <c r="L21" s="28"/>
      <c r="M21" s="28"/>
    </row>
    <row r="22" spans="1:13" ht="30" x14ac:dyDescent="0.25">
      <c r="A22" s="51"/>
      <c r="B22" s="70" t="s">
        <v>131</v>
      </c>
      <c r="C22" s="61">
        <f>SUM(L9)</f>
        <v>16000000</v>
      </c>
      <c r="D22" s="56"/>
      <c r="E22" s="51"/>
      <c r="F22" s="51"/>
      <c r="G22" s="51"/>
      <c r="H22" s="51"/>
      <c r="I22" s="28"/>
      <c r="J22" s="28"/>
      <c r="K22" s="28"/>
      <c r="L22" s="28"/>
      <c r="M22" s="28"/>
    </row>
    <row r="23" spans="1:13" s="52" customFormat="1" ht="45" x14ac:dyDescent="0.25">
      <c r="A23" s="51"/>
      <c r="B23" s="273" t="s">
        <v>130</v>
      </c>
      <c r="C23" s="61">
        <f>SUM(L10:L11)</f>
        <v>27282320</v>
      </c>
      <c r="D23" s="56"/>
      <c r="E23" s="51"/>
      <c r="F23" s="51"/>
      <c r="G23" s="51"/>
      <c r="H23" s="51"/>
      <c r="I23" s="28"/>
      <c r="J23" s="28"/>
      <c r="K23" s="28"/>
      <c r="L23" s="28"/>
      <c r="M23" s="28"/>
    </row>
    <row r="24" spans="1:13" ht="18.75" x14ac:dyDescent="0.25">
      <c r="A24" s="51"/>
      <c r="B24" s="59" t="s">
        <v>114</v>
      </c>
      <c r="C24" s="60">
        <f>SUM(C21+C22+C23)</f>
        <v>44182320</v>
      </c>
      <c r="D24" s="56"/>
      <c r="E24" s="51"/>
      <c r="F24" s="51"/>
      <c r="G24" s="51"/>
      <c r="H24" s="51"/>
      <c r="I24" s="51"/>
      <c r="J24" s="51"/>
      <c r="K24" s="51"/>
      <c r="L24" s="51"/>
      <c r="M24" s="51"/>
    </row>
    <row r="25" spans="1:13" ht="15" x14ac:dyDescent="0.25">
      <c r="A25" s="51"/>
      <c r="B25" s="51"/>
      <c r="C25" s="51"/>
      <c r="D25" s="51"/>
      <c r="E25" s="51"/>
      <c r="F25" s="51"/>
      <c r="G25" s="51"/>
      <c r="H25" s="51"/>
      <c r="I25" s="51"/>
      <c r="J25" s="51"/>
      <c r="K25" s="51"/>
      <c r="L25" s="51"/>
      <c r="M25" s="51"/>
    </row>
    <row r="26" spans="1:13" ht="15" x14ac:dyDescent="0.25">
      <c r="A26" s="51"/>
      <c r="B26" s="51"/>
      <c r="C26" s="51"/>
      <c r="D26" s="51"/>
      <c r="E26" s="51"/>
      <c r="F26" s="51"/>
      <c r="G26" s="51"/>
      <c r="H26" s="51"/>
      <c r="I26" s="51"/>
      <c r="J26" s="51"/>
      <c r="K26" s="51"/>
      <c r="L26" s="51"/>
      <c r="M26" s="51"/>
    </row>
  </sheetData>
  <protectedRanges>
    <protectedRange sqref="L12:P12 L8:O11" name="Rango1_1_1"/>
  </protectedRanges>
  <sortState ref="A8:Q11">
    <sortCondition ref="J8:J11"/>
  </sortState>
  <mergeCells count="19">
    <mergeCell ref="A1:A5"/>
    <mergeCell ref="B1:D5"/>
    <mergeCell ref="F1:G1"/>
    <mergeCell ref="H1:H5"/>
    <mergeCell ref="I1:I5"/>
    <mergeCell ref="Q1:Q5"/>
    <mergeCell ref="E2:E3"/>
    <mergeCell ref="F2:G2"/>
    <mergeCell ref="O2:O3"/>
    <mergeCell ref="F3:G3"/>
    <mergeCell ref="F4:G4"/>
    <mergeCell ref="F5:G5"/>
    <mergeCell ref="J1:N5"/>
    <mergeCell ref="A12:H12"/>
    <mergeCell ref="I12:K12"/>
    <mergeCell ref="A15:B16"/>
    <mergeCell ref="J16:M16"/>
    <mergeCell ref="J15:L15"/>
    <mergeCell ref="C15:D16"/>
  </mergeCells>
  <pageMargins left="0.70866141732283472" right="0.7086614173228347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EJECUCION PAA ENERO-DIC 2017</vt:lpstr>
      <vt:lpstr> CONSOLIDADO POR RUBROS </vt:lpstr>
      <vt:lpstr>Relacion equipos medicos-indus </vt:lpstr>
      <vt:lpstr>coord. neurocirugia </vt:lpstr>
      <vt:lpstr>AREAS ADMINISTRATIVAS</vt:lpstr>
      <vt:lpstr>OFICINA CALIDAD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2018-01-19T20:16:32Z</dcterms:modified>
</cp:coreProperties>
</file>