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01_ARCHIVOS\MARIO JOSA\19. MANTENIMIENTO GASES MEDICINALES\"/>
    </mc:Choice>
  </mc:AlternateContent>
  <bookViews>
    <workbookView xWindow="0" yWindow="0" windowWidth="24000" windowHeight="9030"/>
  </bookViews>
  <sheets>
    <sheet name="solicitud cotización" sheetId="8" r:id="rId1"/>
  </sheets>
  <calcPr calcId="152511"/>
</workbook>
</file>

<file path=xl/calcChain.xml><?xml version="1.0" encoding="utf-8"?>
<calcChain xmlns="http://schemas.openxmlformats.org/spreadsheetml/2006/main">
  <c r="F22" i="8" l="1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21" i="8"/>
  <c r="F17" i="8"/>
  <c r="F18" i="8"/>
  <c r="F19" i="8"/>
  <c r="F20" i="8"/>
  <c r="G53" i="8"/>
  <c r="H53" i="8"/>
  <c r="G52" i="8"/>
  <c r="H52" i="8"/>
  <c r="G51" i="8"/>
  <c r="H51" i="8"/>
  <c r="G50" i="8"/>
  <c r="H50" i="8"/>
  <c r="I50" i="8" s="1"/>
  <c r="G55" i="8"/>
  <c r="H55" i="8"/>
  <c r="G56" i="8"/>
  <c r="H56" i="8"/>
  <c r="G57" i="8"/>
  <c r="H57" i="8"/>
  <c r="G58" i="8"/>
  <c r="H58" i="8"/>
  <c r="G59" i="8"/>
  <c r="H59" i="8"/>
  <c r="G60" i="8"/>
  <c r="H60" i="8"/>
  <c r="G45" i="8"/>
  <c r="H45" i="8"/>
  <c r="G33" i="8"/>
  <c r="H33" i="8"/>
  <c r="G32" i="8"/>
  <c r="H32" i="8"/>
  <c r="H31" i="8"/>
  <c r="G31" i="8"/>
  <c r="G34" i="8"/>
  <c r="H34" i="8"/>
  <c r="G23" i="8"/>
  <c r="H23" i="8"/>
  <c r="G21" i="8"/>
  <c r="H21" i="8"/>
  <c r="I52" i="8" l="1"/>
  <c r="I33" i="8"/>
  <c r="I51" i="8"/>
  <c r="I53" i="8"/>
  <c r="I59" i="8"/>
  <c r="I55" i="8"/>
  <c r="I57" i="8"/>
  <c r="I58" i="8"/>
  <c r="I60" i="8"/>
  <c r="I56" i="8"/>
  <c r="I45" i="8"/>
  <c r="I32" i="8"/>
  <c r="I31" i="8"/>
  <c r="I23" i="8"/>
  <c r="I34" i="8"/>
  <c r="I21" i="8"/>
  <c r="H65" i="8"/>
  <c r="G65" i="8"/>
  <c r="F65" i="8"/>
  <c r="I65" i="8" l="1"/>
  <c r="G46" i="8"/>
  <c r="H46" i="8"/>
  <c r="G30" i="8"/>
  <c r="H30" i="8"/>
  <c r="I30" i="8" l="1"/>
  <c r="I46" i="8"/>
  <c r="F16" i="8" l="1"/>
  <c r="H17" i="8"/>
  <c r="H18" i="8"/>
  <c r="H19" i="8"/>
  <c r="H20" i="8"/>
  <c r="H22" i="8"/>
  <c r="H24" i="8"/>
  <c r="H25" i="8"/>
  <c r="H26" i="8"/>
  <c r="H27" i="8"/>
  <c r="H28" i="8"/>
  <c r="H29" i="8"/>
  <c r="H35" i="8"/>
  <c r="H36" i="8"/>
  <c r="H37" i="8"/>
  <c r="H38" i="8"/>
  <c r="H39" i="8"/>
  <c r="H40" i="8"/>
  <c r="H41" i="8"/>
  <c r="H42" i="8"/>
  <c r="H43" i="8"/>
  <c r="H44" i="8"/>
  <c r="H47" i="8"/>
  <c r="H48" i="8"/>
  <c r="H49" i="8"/>
  <c r="H54" i="8"/>
  <c r="H61" i="8"/>
  <c r="H62" i="8"/>
  <c r="H63" i="8"/>
  <c r="H64" i="8"/>
  <c r="H16" i="8"/>
  <c r="G17" i="8"/>
  <c r="G18" i="8"/>
  <c r="G19" i="8"/>
  <c r="G20" i="8"/>
  <c r="G22" i="8"/>
  <c r="G24" i="8"/>
  <c r="G25" i="8"/>
  <c r="G26" i="8"/>
  <c r="G27" i="8"/>
  <c r="G28" i="8"/>
  <c r="G29" i="8"/>
  <c r="G35" i="8"/>
  <c r="G36" i="8"/>
  <c r="G37" i="8"/>
  <c r="G38" i="8"/>
  <c r="G39" i="8"/>
  <c r="G40" i="8"/>
  <c r="G41" i="8"/>
  <c r="G42" i="8"/>
  <c r="G43" i="8"/>
  <c r="G44" i="8"/>
  <c r="G47" i="8"/>
  <c r="G48" i="8"/>
  <c r="G49" i="8"/>
  <c r="G54" i="8"/>
  <c r="G61" i="8"/>
  <c r="G62" i="8"/>
  <c r="G63" i="8"/>
  <c r="G64" i="8"/>
  <c r="G16" i="8"/>
  <c r="I37" i="8" l="1"/>
  <c r="I36" i="8"/>
  <c r="I64" i="8"/>
  <c r="I48" i="8"/>
  <c r="I42" i="8"/>
  <c r="I35" i="8"/>
  <c r="I41" i="8"/>
  <c r="I62" i="8"/>
  <c r="I40" i="8"/>
  <c r="I18" i="8"/>
  <c r="I26" i="8"/>
  <c r="I29" i="8"/>
  <c r="I25" i="8"/>
  <c r="I16" i="8"/>
  <c r="I28" i="8"/>
  <c r="I19" i="8"/>
  <c r="I63" i="8"/>
  <c r="I61" i="8"/>
  <c r="I54" i="8"/>
  <c r="I49" i="8"/>
  <c r="I47" i="8"/>
  <c r="I44" i="8"/>
  <c r="I43" i="8"/>
  <c r="I39" i="8"/>
  <c r="I38" i="8"/>
  <c r="I27" i="8"/>
  <c r="I17" i="8"/>
  <c r="I20" i="8"/>
  <c r="I24" i="8"/>
  <c r="I22" i="8"/>
  <c r="I66" i="8" l="1"/>
</calcChain>
</file>

<file path=xl/sharedStrings.xml><?xml version="1.0" encoding="utf-8"?>
<sst xmlns="http://schemas.openxmlformats.org/spreadsheetml/2006/main" count="125" uniqueCount="113">
  <si>
    <t>EQUIPO</t>
  </si>
  <si>
    <t>ACTIVIDAD</t>
  </si>
  <si>
    <t>VALOR UNITARIO</t>
  </si>
  <si>
    <t>N/A</t>
  </si>
  <si>
    <t>Cambio Polisombra</t>
  </si>
  <si>
    <t>Cambio de Filtros de Aire (Trimestral)</t>
  </si>
  <si>
    <t>Cambio Kit Trampa de Condensado</t>
  </si>
  <si>
    <t>Cambio Kit Trampa de Tanque EWD50</t>
  </si>
  <si>
    <t>Marca ALUP</t>
  </si>
  <si>
    <t>Toma de Aire</t>
  </si>
  <si>
    <t>Compresor de Aire MARCA ATLAS COPCO MODELO SF15 - S/ AII691651</t>
  </si>
  <si>
    <t>Marca: Atlas Copco
No. Pieza: 1622065800</t>
  </si>
  <si>
    <t>Marca: Atlas Copco
No. Pieza: 2236043880</t>
  </si>
  <si>
    <t>Marca: Atlas Copco
No. Pieza: 2892610020</t>
  </si>
  <si>
    <t>Marca: Atlas Copco
No. Pieza: 2903102142</t>
  </si>
  <si>
    <t>Tanque Pulmón Marca: Diequipos</t>
  </si>
  <si>
    <t>Líneas de Filtración Filtro de Red Marca Atlas Copco DD50 (2) - PD50 (2) -QD50 (2)</t>
  </si>
  <si>
    <t>Marca: Atlas Copco
No. Pieza: 2901300004</t>
  </si>
  <si>
    <t>Marca: Atlas Copco
No. Pieza: 2901300104</t>
  </si>
  <si>
    <t>Marca: Atlas Copco
No. Pieza: 2901200503</t>
  </si>
  <si>
    <t>Filtros Bacteriológicos
Marca Donalson</t>
  </si>
  <si>
    <t>Cambio de Filtros Bacteriológicos</t>
  </si>
  <si>
    <t>2</t>
  </si>
  <si>
    <t>Mínimo utilizando 2 gases Patrón con su respectivo certificado de calidad</t>
  </si>
  <si>
    <t>1</t>
  </si>
  <si>
    <t>Compresor de Aire Industrial Marca: ALUP Modelo VARIA TR 7.5  Serial 2532840002</t>
  </si>
  <si>
    <t>Metrología: Calibración Celda de Monóxido de Carbono</t>
  </si>
  <si>
    <t>CANT.</t>
  </si>
  <si>
    <t>No. Parte y/o Referencia del Consumible</t>
  </si>
  <si>
    <t>Analizador de Monóxido de
Carbono (CO) y Punto de Rocío (PD) MARCA: ENMET MODELO:MEDAIR 2200 SERIE: 1000263</t>
  </si>
  <si>
    <t>Marca: Donalson Elemento Filtrante de Profundidad Estéril ULTRADEPTH No. Pieza: PSRF 04/20</t>
  </si>
  <si>
    <t>Sensor de temperatura scroll – tempe.sensor L=3810</t>
  </si>
  <si>
    <t>Cambio de Válvula de Alivio</t>
  </si>
  <si>
    <t>Cambio de Elemento Pre filtrante- Filtro de Red PD35+</t>
  </si>
  <si>
    <t>Marca: Atlas Copco                                                                                                        No. Pieza: 2901300103</t>
  </si>
  <si>
    <t>Celda de Monóxido de Carbono</t>
  </si>
  <si>
    <t>Marca: ENMET                  No. Pieza: 670251200</t>
  </si>
  <si>
    <t>SISTEMA DE VACIO MARCA ATLAS COPCO MODELO GV150 SERIAL VAC1331659            (1 PUM)</t>
  </si>
  <si>
    <t>Kit 1000HRS GV150</t>
  </si>
  <si>
    <t>Vacuum Vane Fluid 100 (1L)</t>
  </si>
  <si>
    <t>Marca: Atlas Copco                                                                                                         
No. Pieza: 2902040200</t>
  </si>
  <si>
    <t>Marca: Atlas Copco                                                                                                         
No. Pieza: 1630204901</t>
  </si>
  <si>
    <t>Secador de Aire Medicinal (2) MARCA ATLAS COPCO MODELO CD24  S/APIW22981
S/APIW23418</t>
  </si>
  <si>
    <t>Marca: Atlas Copco
No. pieza: 1089057465</t>
  </si>
  <si>
    <t>Marca Atlas Copo 
No. Pieza 2904500069</t>
  </si>
  <si>
    <t>Marca: Atlas Copco 
No. Pieza 2236009600</t>
  </si>
  <si>
    <t>VALOR TOTAL INCLUIDO IVA</t>
  </si>
  <si>
    <t>Marca: Atlas Copco 
No. Pieza 2901139700</t>
  </si>
  <si>
    <t>Marca Atlas Copco 
No. Pieza: 2901067300</t>
  </si>
  <si>
    <t xml:space="preserve">VALOR TOTAL DE LA PROPUESTA </t>
  </si>
  <si>
    <t xml:space="preserve">Marca: Atlas Copco 
No. Pieza 1280627473 </t>
  </si>
  <si>
    <t>Marca: Atlas Copco 
No. Pieza 1280627474</t>
  </si>
  <si>
    <t>Marca: Atlas Copco 
No. Pieza 2901990925</t>
  </si>
  <si>
    <t>Calificación y Validación del Sistema de Producción de Aire Medicinal</t>
  </si>
  <si>
    <t>Marca: Atlas Copco 
No. Pieza 3001170210</t>
  </si>
  <si>
    <t>VALOR TOTAL SIN IVA</t>
  </si>
  <si>
    <t>VALOR IVA UNITARIO</t>
  </si>
  <si>
    <t>VALOR IVA TOTAL</t>
  </si>
  <si>
    <t>Verificación corrosión interna del tanque</t>
  </si>
  <si>
    <t>Mano de Obra Sistema de Aire Medicinal  (Incluye todas las rutinas de inspección mensual a cada uno de los equipos que conforman el Sistema (7 visitas), Todas la visitas tipo A y C, y mano de obra por servicio de cambio de elementos o reparaciones)</t>
  </si>
  <si>
    <t>Mantenimiento Preventivo Sistema de Distribución de Gases Medicinales (Dos visitas a todos los servicios del hospital durante la vigencia del contrato)</t>
  </si>
  <si>
    <t>Plazo de ejecución</t>
  </si>
  <si>
    <t>Prueba de Presión Hidrostática cilindros propiedad del HUDN</t>
  </si>
  <si>
    <t>Cambio de válvulas y reparación  cilindros propiedad del HUDN</t>
  </si>
  <si>
    <t>del 01 de Febrero al 31 de Diciembre 2023</t>
  </si>
  <si>
    <t>Solicitud de Cotización para establecer presupuesto para el Estudio Previo para el Mantenimiento de los equipos de la Central de Gases Medicinales vigencia 2023</t>
  </si>
  <si>
    <t>OBJETO A CONTRATAR:   MANTENIMIENTO PREVENTIVO Y CORRECTIVO CON REPUESTOS Y CONSUMIBLES DE LA CENTRAL DE GASES MEDICINALES DEL HOSPITAL UNIVERSITARIO DEPARTAMENTAL DE NARIÑO E.S.E, PARA LAS ÁREAS DE: SISTEMA DE PRODUCCIÓN DE AIRE MEDICINAL, SISTEMA DE VACÍO MEDICINAL, SISTEMA DE PRODUCCIÓN DE AIRE INDUSTRIAL, SISTEMA DE DISTRIBUCIÓN DE GASES MEDICINALES Y AIRE INDUSTRIAL, SU CORRESPONDIENTE CALIFICACIÓN Y VALIDACIÓN DEL SISTEMA DE PRODUCCIÓN DE AIRE MEDICINAL  Y LA VERIFICACIÓN DEL CUMPLIMIENTO EN BUENAS PRÁCTICAS DE MANUFACTURA (BPM) PARA LA PRODUCCIÓN DE AIRE MEDICINAL.</t>
  </si>
  <si>
    <t>Cambio de polea Pulley (D85 2 Grooves (4 unidades)</t>
  </si>
  <si>
    <t>Cambio Kit de Sellos Unidad Scroll (4 unidades)</t>
  </si>
  <si>
    <t>Cambio de Válvulas Cheque (Cuatrimestre) 4 unidades</t>
  </si>
  <si>
    <t>Lubricación de Rodamientos Scroll 4 unidades</t>
  </si>
  <si>
    <t>Cambio Kit de Correas 4 unidades</t>
  </si>
  <si>
    <t>Marca: Atlas Copco
No. Pieza: 1622022514</t>
  </si>
  <si>
    <t>Cambio Empaques de Admisión 4 unidades</t>
  </si>
  <si>
    <t>Cambio Tubo de Salida Scroll 4 unidades</t>
  </si>
  <si>
    <t>Cambio Rodamiento Motor Principal 4 unidades</t>
  </si>
  <si>
    <t>Cambio Mangueras 4 unidades</t>
  </si>
  <si>
    <t>Contactor 33RT2026-1AG 110 V</t>
  </si>
  <si>
    <t>Marca: Siemens 
No. pieza: 1280628509</t>
  </si>
  <si>
    <t>Guardamotor Sirius 3RV2021-1FA10</t>
  </si>
  <si>
    <t>Marca: Siemens 
No. pieza: 1280627456</t>
  </si>
  <si>
    <t xml:space="preserve">Unidad compresor scroll - Kit ATSL165 EXCHANGE ( </t>
  </si>
  <si>
    <t>Marca: Atlas Copco
No. pieza: 2902022207</t>
  </si>
  <si>
    <t xml:space="preserve">Conversion de Modulo MKV A MKV </t>
  </si>
  <si>
    <t>Marca: Atlas Copco
No. pieza: 2230501817</t>
  </si>
  <si>
    <t>Parada de emergencia</t>
  </si>
  <si>
    <t>Marca: Atlas Copco
No. pieza: 1280628541</t>
  </si>
  <si>
    <t>Cambio de Filtros Coalescentes- Filtro de Red DD50+ 2unidades</t>
  </si>
  <si>
    <t>Cambio de Filtros Coalescentes- Filtro de Red PD50+ 2 unidades</t>
  </si>
  <si>
    <t>Cambio de Filtros Coalescentes- Filtro de Red
QD50+ 2 unidades</t>
  </si>
  <si>
    <t xml:space="preserve">Equipo Monitor Detector de Oxigeno </t>
  </si>
  <si>
    <t>Cambio de celda de Oxigeno</t>
  </si>
  <si>
    <t>Marca: MAXTEC                                No. Pieza: R125P03-004</t>
  </si>
  <si>
    <t>Metrología: Calibración Celda de Oxigeno</t>
  </si>
  <si>
    <t>NA</t>
  </si>
  <si>
    <t xml:space="preserve">ÁREA DE SISTEMA DE  VACIO MEDICINAL MARCA  RIETSCHLE VC200
Serie: 1025660300    (2 PUM)
</t>
  </si>
  <si>
    <t>Cambio Filtros de Aire Aceite (2 unidades)</t>
  </si>
  <si>
    <t>Cambio Filtro Separador de Aceite (4 unidades)</t>
  </si>
  <si>
    <t>Cambio Disco Colchón Estabilizador de Gas (Gas Ballast)  (2 unidades)</t>
  </si>
  <si>
    <t>Cambio de aceite (5 galones capacidad de las dos unidades de vacio)</t>
  </si>
  <si>
    <t>Marca: RIETSCHLE</t>
  </si>
  <si>
    <t>Marca: RIETSCHLE
No. Pieza: 731401</t>
  </si>
  <si>
    <t>Marca: RIETSCHLE
No. Pieza: 730503</t>
  </si>
  <si>
    <t>Marca: RIETSCHLE
No. Pieza: 75175002</t>
  </si>
  <si>
    <t>Mano de Obra Sistema de Vacío Medicinal (Incluye todas las rutinas de inspección mensual a cada uno de los Equipos que conforman el Sistema /10 visitas), la visita tipo B, y mano de obra por servicio de cambio de elementos o reparaciones)</t>
  </si>
  <si>
    <t>Cambio de Aceite Sintético (2 litros) (Anual)</t>
  </si>
  <si>
    <t>Cambio de Filtro de Aceite (Anual)</t>
  </si>
  <si>
    <t xml:space="preserve">Cambio de Filtro de Aire  (Anual) </t>
  </si>
  <si>
    <t>Cambio de Filtro Separado  (Anual)</t>
  </si>
  <si>
    <t>Cambio de Correas (Anual)</t>
  </si>
  <si>
    <t>Cambio de Espuma de Ionización (Anual)</t>
  </si>
  <si>
    <t>Mano de Obra Sistema de Aire Industrial (Incluye todas las rutinas de inspección mensual a cada uno de los Equipos que conforman el Sistema (10 visitas), Visita tipo A y mano de obra por servicio de cambio de elementos o reparaciones)</t>
  </si>
  <si>
    <t xml:space="preserve">Notas: 
1. Si alguno de los repuestos ha cambiando el numero de referencia, favor describir el cambio en la casilla de observaciones
2. Si los equipos requieren de otros respuestos y/o consumibles, describirlos al final de la cotización con marca y No. de pieza o referencia y los respectivos valores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</si>
</sst>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  <charset val="204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 applyBorder="1"/>
    <xf numFmtId="165" fontId="1" fillId="0" borderId="0" xfId="1" applyNumberFormat="1" applyFont="1"/>
    <xf numFmtId="165" fontId="1" fillId="0" borderId="0" xfId="1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165" fontId="1" fillId="2" borderId="5" xfId="1" applyNumberFormat="1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5" xfId="1" applyNumberFormat="1" applyFont="1" applyFill="1" applyBorder="1" applyAlignment="1">
      <alignment horizontal="center" vertic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165" fontId="1" fillId="0" borderId="9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165" fontId="1" fillId="0" borderId="11" xfId="1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65" fontId="1" fillId="0" borderId="6" xfId="1" applyNumberFormat="1" applyFont="1" applyBorder="1" applyAlignment="1">
      <alignment horizontal="center" vertical="center"/>
    </xf>
    <xf numFmtId="165" fontId="1" fillId="0" borderId="13" xfId="1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4" zoomScale="70" zoomScaleNormal="70" workbookViewId="0">
      <selection activeCell="A12" sqref="A12:I13"/>
    </sheetView>
  </sheetViews>
  <sheetFormatPr baseColWidth="10" defaultColWidth="9.140625" defaultRowHeight="15" x14ac:dyDescent="0.25"/>
  <cols>
    <col min="1" max="1" width="27.28515625" customWidth="1"/>
    <col min="2" max="2" width="41.7109375" customWidth="1"/>
    <col min="3" max="3" width="25.42578125" customWidth="1"/>
    <col min="4" max="4" width="6.85546875" customWidth="1"/>
    <col min="5" max="8" width="15.7109375" customWidth="1"/>
    <col min="9" max="9" width="16.42578125" customWidth="1"/>
  </cols>
  <sheetData>
    <row r="1" spans="1:9" ht="15" customHeight="1" x14ac:dyDescent="0.25">
      <c r="A1" s="34"/>
      <c r="B1" s="35"/>
      <c r="C1" s="35"/>
      <c r="D1" s="35"/>
      <c r="E1" s="35"/>
      <c r="F1" s="35"/>
      <c r="G1" s="35"/>
      <c r="H1" s="35"/>
      <c r="I1" s="35"/>
    </row>
    <row r="2" spans="1:9" ht="20.25" customHeight="1" x14ac:dyDescent="0.25">
      <c r="A2" s="43" t="s">
        <v>65</v>
      </c>
      <c r="B2" s="43"/>
      <c r="C2" s="43"/>
      <c r="D2" s="43"/>
      <c r="E2" s="43"/>
      <c r="F2" s="43"/>
      <c r="G2" s="43"/>
      <c r="H2" s="43"/>
      <c r="I2" s="43"/>
    </row>
    <row r="3" spans="1:9" ht="20.25" customHeight="1" x14ac:dyDescent="0.25">
      <c r="A3" s="43"/>
      <c r="B3" s="43"/>
      <c r="C3" s="43"/>
      <c r="D3" s="43"/>
      <c r="E3" s="43"/>
      <c r="F3" s="43"/>
      <c r="G3" s="43"/>
      <c r="H3" s="43"/>
      <c r="I3" s="43"/>
    </row>
    <row r="4" spans="1:9" ht="15" customHeight="1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ht="18" customHeight="1" x14ac:dyDescent="0.25">
      <c r="A5" s="44" t="s">
        <v>66</v>
      </c>
      <c r="B5" s="44"/>
      <c r="C5" s="44"/>
      <c r="D5" s="44"/>
      <c r="E5" s="44"/>
      <c r="F5" s="44"/>
      <c r="G5" s="44"/>
      <c r="H5" s="44"/>
      <c r="I5" s="44"/>
    </row>
    <row r="6" spans="1:9" ht="18" customHeight="1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ht="18" customHeight="1" x14ac:dyDescent="0.25">
      <c r="A7" s="44"/>
      <c r="B7" s="44"/>
      <c r="C7" s="44"/>
      <c r="D7" s="44"/>
      <c r="E7" s="44"/>
      <c r="F7" s="44"/>
      <c r="G7" s="44"/>
      <c r="H7" s="44"/>
      <c r="I7" s="44"/>
    </row>
    <row r="8" spans="1:9" ht="18" customHeight="1" x14ac:dyDescent="0.25">
      <c r="A8" s="44"/>
      <c r="B8" s="44"/>
      <c r="C8" s="44"/>
      <c r="D8" s="44"/>
      <c r="E8" s="44"/>
      <c r="F8" s="44"/>
      <c r="G8" s="44"/>
      <c r="H8" s="44"/>
      <c r="I8" s="44"/>
    </row>
    <row r="9" spans="1:9" ht="15" customHeight="1" x14ac:dyDescent="0.25">
      <c r="A9" s="29"/>
      <c r="B9" s="29"/>
      <c r="C9" s="29"/>
      <c r="D9" s="29"/>
      <c r="E9" s="29"/>
      <c r="F9" s="29"/>
      <c r="G9" s="29"/>
      <c r="H9" s="29"/>
      <c r="I9" s="29"/>
    </row>
    <row r="10" spans="1:9" ht="15" customHeight="1" x14ac:dyDescent="0.25">
      <c r="A10" s="36" t="s">
        <v>61</v>
      </c>
      <c r="B10" s="45" t="s">
        <v>64</v>
      </c>
      <c r="C10" s="45"/>
      <c r="D10" s="29"/>
      <c r="E10" s="29"/>
      <c r="F10" s="29"/>
      <c r="G10" s="29"/>
      <c r="H10" s="29"/>
      <c r="I10" s="29"/>
    </row>
    <row r="11" spans="1:9" ht="15" customHeight="1" x14ac:dyDescent="0.25">
      <c r="A11" s="36"/>
      <c r="B11" s="36"/>
      <c r="C11" s="36"/>
      <c r="D11" s="29"/>
      <c r="E11" s="29"/>
      <c r="F11" s="29"/>
      <c r="G11" s="29"/>
      <c r="H11" s="29"/>
      <c r="I11" s="29"/>
    </row>
    <row r="12" spans="1:9" ht="42" customHeight="1" x14ac:dyDescent="0.25">
      <c r="A12" s="46" t="s">
        <v>112</v>
      </c>
      <c r="B12" s="46"/>
      <c r="C12" s="46"/>
      <c r="D12" s="46"/>
      <c r="E12" s="46"/>
      <c r="F12" s="46"/>
      <c r="G12" s="46"/>
      <c r="H12" s="46"/>
      <c r="I12" s="46"/>
    </row>
    <row r="13" spans="1:9" ht="42" customHeight="1" x14ac:dyDescent="0.25">
      <c r="A13" s="46"/>
      <c r="B13" s="46"/>
      <c r="C13" s="46"/>
      <c r="D13" s="46"/>
      <c r="E13" s="46"/>
      <c r="F13" s="46"/>
      <c r="G13" s="46"/>
      <c r="H13" s="46"/>
      <c r="I13" s="46"/>
    </row>
    <row r="14" spans="1:9" ht="15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</row>
    <row r="15" spans="1:9" ht="29.25" customHeight="1" x14ac:dyDescent="0.25">
      <c r="A15" s="15" t="s">
        <v>0</v>
      </c>
      <c r="B15" s="15" t="s">
        <v>1</v>
      </c>
      <c r="C15" s="16" t="s">
        <v>28</v>
      </c>
      <c r="D15" s="17" t="s">
        <v>27</v>
      </c>
      <c r="E15" s="19" t="s">
        <v>2</v>
      </c>
      <c r="F15" s="20" t="s">
        <v>56</v>
      </c>
      <c r="G15" s="20" t="s">
        <v>57</v>
      </c>
      <c r="H15" s="20" t="s">
        <v>55</v>
      </c>
      <c r="I15" s="19" t="s">
        <v>46</v>
      </c>
    </row>
    <row r="16" spans="1:9" ht="14.65" customHeight="1" x14ac:dyDescent="0.25">
      <c r="A16" s="14" t="s">
        <v>9</v>
      </c>
      <c r="B16" s="37" t="s">
        <v>4</v>
      </c>
      <c r="C16" s="14" t="s">
        <v>3</v>
      </c>
      <c r="D16" s="14">
        <v>1</v>
      </c>
      <c r="E16" s="18"/>
      <c r="F16" s="26">
        <f>(E16*19)/100</f>
        <v>0</v>
      </c>
      <c r="G16" s="27">
        <f>((E16*19)/100)*D16</f>
        <v>0</v>
      </c>
      <c r="H16" s="26">
        <f>E16*D16</f>
        <v>0</v>
      </c>
      <c r="I16" s="21">
        <f>H16+G16</f>
        <v>0</v>
      </c>
    </row>
    <row r="17" spans="1:9" ht="30" customHeight="1" x14ac:dyDescent="0.25">
      <c r="A17" s="48" t="s">
        <v>10</v>
      </c>
      <c r="B17" s="39" t="s">
        <v>5</v>
      </c>
      <c r="C17" s="30" t="s">
        <v>11</v>
      </c>
      <c r="D17" s="8">
        <v>16</v>
      </c>
      <c r="E17" s="6"/>
      <c r="F17" s="26">
        <f t="shared" ref="F17:F20" si="0">(E17*19)/100</f>
        <v>0</v>
      </c>
      <c r="G17" s="27">
        <f t="shared" ref="G17:G64" si="1">((E17*19)/100)*D17</f>
        <v>0</v>
      </c>
      <c r="H17" s="26">
        <f t="shared" ref="H17:H64" si="2">E17*D17</f>
        <v>0</v>
      </c>
      <c r="I17" s="21">
        <f t="shared" ref="I17:I64" si="3">H17+G17</f>
        <v>0</v>
      </c>
    </row>
    <row r="18" spans="1:9" ht="28.5" customHeight="1" x14ac:dyDescent="0.25">
      <c r="A18" s="50"/>
      <c r="B18" s="39" t="s">
        <v>69</v>
      </c>
      <c r="C18" s="30" t="s">
        <v>12</v>
      </c>
      <c r="D18" s="8">
        <v>18</v>
      </c>
      <c r="E18" s="6"/>
      <c r="F18" s="26">
        <f t="shared" si="0"/>
        <v>0</v>
      </c>
      <c r="G18" s="27">
        <f t="shared" si="1"/>
        <v>0</v>
      </c>
      <c r="H18" s="26">
        <f t="shared" si="2"/>
        <v>0</v>
      </c>
      <c r="I18" s="21">
        <f t="shared" si="3"/>
        <v>0</v>
      </c>
    </row>
    <row r="19" spans="1:9" ht="29.25" customHeight="1" x14ac:dyDescent="0.25">
      <c r="A19" s="50"/>
      <c r="B19" s="39" t="s">
        <v>70</v>
      </c>
      <c r="C19" s="30" t="s">
        <v>13</v>
      </c>
      <c r="D19" s="8">
        <v>4</v>
      </c>
      <c r="E19" s="6"/>
      <c r="F19" s="26">
        <f t="shared" si="0"/>
        <v>0</v>
      </c>
      <c r="G19" s="27">
        <f t="shared" si="1"/>
        <v>0</v>
      </c>
      <c r="H19" s="26">
        <f t="shared" si="2"/>
        <v>0</v>
      </c>
      <c r="I19" s="21">
        <f t="shared" si="3"/>
        <v>0</v>
      </c>
    </row>
    <row r="20" spans="1:9" ht="29.25" customHeight="1" x14ac:dyDescent="0.25">
      <c r="A20" s="50"/>
      <c r="B20" s="39" t="s">
        <v>71</v>
      </c>
      <c r="C20" s="30" t="s">
        <v>14</v>
      </c>
      <c r="D20" s="8">
        <v>8</v>
      </c>
      <c r="E20" s="6"/>
      <c r="F20" s="26">
        <f t="shared" si="0"/>
        <v>0</v>
      </c>
      <c r="G20" s="27">
        <f t="shared" si="1"/>
        <v>0</v>
      </c>
      <c r="H20" s="26">
        <f t="shared" si="2"/>
        <v>0</v>
      </c>
      <c r="I20" s="21">
        <f t="shared" si="3"/>
        <v>0</v>
      </c>
    </row>
    <row r="21" spans="1:9" ht="29.25" customHeight="1" x14ac:dyDescent="0.25">
      <c r="A21" s="50"/>
      <c r="B21" s="39" t="s">
        <v>67</v>
      </c>
      <c r="C21" s="30" t="s">
        <v>72</v>
      </c>
      <c r="D21" s="8">
        <v>8</v>
      </c>
      <c r="E21" s="6"/>
      <c r="F21" s="26">
        <f>(E21*19)/100</f>
        <v>0</v>
      </c>
      <c r="G21" s="27">
        <f t="shared" si="1"/>
        <v>0</v>
      </c>
      <c r="H21" s="26">
        <f t="shared" si="2"/>
        <v>0</v>
      </c>
      <c r="I21" s="21">
        <f t="shared" si="3"/>
        <v>0</v>
      </c>
    </row>
    <row r="22" spans="1:9" ht="38.25" customHeight="1" x14ac:dyDescent="0.25">
      <c r="A22" s="50"/>
      <c r="B22" s="39" t="s">
        <v>6</v>
      </c>
      <c r="C22" s="30" t="s">
        <v>44</v>
      </c>
      <c r="D22" s="8">
        <v>1</v>
      </c>
      <c r="E22" s="6"/>
      <c r="F22" s="26">
        <f t="shared" ref="F22:F64" si="4">(E22*19)/100</f>
        <v>0</v>
      </c>
      <c r="G22" s="27">
        <f t="shared" si="1"/>
        <v>0</v>
      </c>
      <c r="H22" s="26">
        <f t="shared" si="2"/>
        <v>0</v>
      </c>
      <c r="I22" s="21">
        <f t="shared" si="3"/>
        <v>0</v>
      </c>
    </row>
    <row r="23" spans="1:9" ht="38.25" customHeight="1" x14ac:dyDescent="0.25">
      <c r="A23" s="50"/>
      <c r="B23" s="39" t="s">
        <v>68</v>
      </c>
      <c r="C23" s="30" t="s">
        <v>54</v>
      </c>
      <c r="D23" s="8">
        <v>4</v>
      </c>
      <c r="E23" s="6"/>
      <c r="F23" s="26">
        <f t="shared" si="4"/>
        <v>0</v>
      </c>
      <c r="G23" s="27">
        <f t="shared" si="1"/>
        <v>0</v>
      </c>
      <c r="H23" s="26">
        <f t="shared" si="2"/>
        <v>0</v>
      </c>
      <c r="I23" s="21">
        <f t="shared" si="3"/>
        <v>0</v>
      </c>
    </row>
    <row r="24" spans="1:9" ht="29.25" customHeight="1" x14ac:dyDescent="0.25">
      <c r="A24" s="50"/>
      <c r="B24" s="39" t="s">
        <v>73</v>
      </c>
      <c r="C24" s="30" t="s">
        <v>45</v>
      </c>
      <c r="D24" s="8">
        <v>8</v>
      </c>
      <c r="E24" s="6"/>
      <c r="F24" s="26">
        <f t="shared" si="4"/>
        <v>0</v>
      </c>
      <c r="G24" s="27">
        <f t="shared" si="1"/>
        <v>0</v>
      </c>
      <c r="H24" s="26">
        <f t="shared" si="2"/>
        <v>0</v>
      </c>
      <c r="I24" s="21">
        <f t="shared" si="3"/>
        <v>0</v>
      </c>
    </row>
    <row r="25" spans="1:9" ht="30.75" customHeight="1" x14ac:dyDescent="0.25">
      <c r="A25" s="50"/>
      <c r="B25" s="39" t="s">
        <v>74</v>
      </c>
      <c r="C25" s="30" t="s">
        <v>47</v>
      </c>
      <c r="D25" s="8">
        <v>6</v>
      </c>
      <c r="E25" s="6"/>
      <c r="F25" s="26">
        <f t="shared" si="4"/>
        <v>0</v>
      </c>
      <c r="G25" s="27">
        <f t="shared" si="1"/>
        <v>0</v>
      </c>
      <c r="H25" s="26">
        <f t="shared" si="2"/>
        <v>0</v>
      </c>
      <c r="I25" s="21">
        <f t="shared" si="3"/>
        <v>0</v>
      </c>
    </row>
    <row r="26" spans="1:9" ht="30" customHeight="1" x14ac:dyDescent="0.25">
      <c r="A26" s="50"/>
      <c r="B26" s="39" t="s">
        <v>75</v>
      </c>
      <c r="C26" s="30" t="s">
        <v>50</v>
      </c>
      <c r="D26" s="8">
        <v>4</v>
      </c>
      <c r="E26" s="6"/>
      <c r="F26" s="26">
        <f t="shared" si="4"/>
        <v>0</v>
      </c>
      <c r="G26" s="27">
        <f t="shared" si="1"/>
        <v>0</v>
      </c>
      <c r="H26" s="26">
        <f t="shared" si="2"/>
        <v>0</v>
      </c>
      <c r="I26" s="21">
        <f t="shared" si="3"/>
        <v>0</v>
      </c>
    </row>
    <row r="27" spans="1:9" ht="29.25" customHeight="1" x14ac:dyDescent="0.25">
      <c r="A27" s="50"/>
      <c r="B27" s="39" t="s">
        <v>75</v>
      </c>
      <c r="C27" s="30" t="s">
        <v>51</v>
      </c>
      <c r="D27" s="8">
        <v>4</v>
      </c>
      <c r="E27" s="6"/>
      <c r="F27" s="26">
        <f t="shared" si="4"/>
        <v>0</v>
      </c>
      <c r="G27" s="27">
        <f t="shared" si="1"/>
        <v>0</v>
      </c>
      <c r="H27" s="26">
        <f t="shared" si="2"/>
        <v>0</v>
      </c>
      <c r="I27" s="21">
        <f t="shared" si="3"/>
        <v>0</v>
      </c>
    </row>
    <row r="28" spans="1:9" ht="27.75" customHeight="1" x14ac:dyDescent="0.25">
      <c r="A28" s="50"/>
      <c r="B28" s="39" t="s">
        <v>76</v>
      </c>
      <c r="C28" s="30" t="s">
        <v>52</v>
      </c>
      <c r="D28" s="8">
        <v>6</v>
      </c>
      <c r="E28" s="6"/>
      <c r="F28" s="26">
        <f t="shared" si="4"/>
        <v>0</v>
      </c>
      <c r="G28" s="27">
        <f t="shared" si="1"/>
        <v>0</v>
      </c>
      <c r="H28" s="26">
        <f t="shared" si="2"/>
        <v>0</v>
      </c>
      <c r="I28" s="21">
        <f t="shared" si="3"/>
        <v>0</v>
      </c>
    </row>
    <row r="29" spans="1:9" ht="28.5" customHeight="1" x14ac:dyDescent="0.25">
      <c r="A29" s="50"/>
      <c r="B29" s="39" t="s">
        <v>31</v>
      </c>
      <c r="C29" s="30" t="s">
        <v>43</v>
      </c>
      <c r="D29" s="8">
        <v>1</v>
      </c>
      <c r="E29" s="6"/>
      <c r="F29" s="26">
        <f t="shared" si="4"/>
        <v>0</v>
      </c>
      <c r="G29" s="27">
        <f t="shared" si="1"/>
        <v>0</v>
      </c>
      <c r="H29" s="26">
        <f t="shared" si="2"/>
        <v>0</v>
      </c>
      <c r="I29" s="21">
        <f t="shared" si="3"/>
        <v>0</v>
      </c>
    </row>
    <row r="30" spans="1:9" ht="29.25" customHeight="1" x14ac:dyDescent="0.25">
      <c r="A30" s="50"/>
      <c r="B30" s="39" t="s">
        <v>77</v>
      </c>
      <c r="C30" s="30" t="s">
        <v>78</v>
      </c>
      <c r="D30" s="8">
        <v>1</v>
      </c>
      <c r="E30" s="9"/>
      <c r="F30" s="26">
        <f t="shared" si="4"/>
        <v>0</v>
      </c>
      <c r="G30" s="27">
        <f t="shared" si="1"/>
        <v>0</v>
      </c>
      <c r="H30" s="26">
        <f t="shared" si="2"/>
        <v>0</v>
      </c>
      <c r="I30" s="21">
        <f t="shared" si="3"/>
        <v>0</v>
      </c>
    </row>
    <row r="31" spans="1:9" ht="29.25" customHeight="1" x14ac:dyDescent="0.25">
      <c r="A31" s="50"/>
      <c r="B31" s="39" t="s">
        <v>79</v>
      </c>
      <c r="C31" s="30" t="s">
        <v>80</v>
      </c>
      <c r="D31" s="8">
        <v>1</v>
      </c>
      <c r="E31" s="9"/>
      <c r="F31" s="26">
        <f t="shared" si="4"/>
        <v>0</v>
      </c>
      <c r="G31" s="27">
        <f t="shared" ref="G31:G33" si="5">((E31*19)/100)*D31</f>
        <v>0</v>
      </c>
      <c r="H31" s="26">
        <f t="shared" ref="H31:H33" si="6">E31*D31</f>
        <v>0</v>
      </c>
      <c r="I31" s="21">
        <f t="shared" ref="I31:I33" si="7">H31+G31</f>
        <v>0</v>
      </c>
    </row>
    <row r="32" spans="1:9" ht="29.25" customHeight="1" x14ac:dyDescent="0.25">
      <c r="A32" s="50"/>
      <c r="B32" s="39" t="s">
        <v>81</v>
      </c>
      <c r="C32" s="30" t="s">
        <v>82</v>
      </c>
      <c r="D32" s="8">
        <v>2</v>
      </c>
      <c r="E32" s="9"/>
      <c r="F32" s="26">
        <f t="shared" si="4"/>
        <v>0</v>
      </c>
      <c r="G32" s="27">
        <f t="shared" si="5"/>
        <v>0</v>
      </c>
      <c r="H32" s="26">
        <f t="shared" si="6"/>
        <v>0</v>
      </c>
      <c r="I32" s="21">
        <f t="shared" si="7"/>
        <v>0</v>
      </c>
    </row>
    <row r="33" spans="1:9" ht="29.25" customHeight="1" x14ac:dyDescent="0.25">
      <c r="A33" s="50"/>
      <c r="B33" s="39" t="s">
        <v>83</v>
      </c>
      <c r="C33" s="30" t="s">
        <v>84</v>
      </c>
      <c r="D33" s="8">
        <v>1</v>
      </c>
      <c r="E33" s="9"/>
      <c r="F33" s="26">
        <f t="shared" si="4"/>
        <v>0</v>
      </c>
      <c r="G33" s="27">
        <f t="shared" si="5"/>
        <v>0</v>
      </c>
      <c r="H33" s="26">
        <f t="shared" si="6"/>
        <v>0</v>
      </c>
      <c r="I33" s="21">
        <f t="shared" si="7"/>
        <v>0</v>
      </c>
    </row>
    <row r="34" spans="1:9" ht="29.25" customHeight="1" x14ac:dyDescent="0.25">
      <c r="A34" s="52"/>
      <c r="B34" s="39" t="s">
        <v>85</v>
      </c>
      <c r="C34" s="30" t="s">
        <v>86</v>
      </c>
      <c r="D34" s="8">
        <v>1</v>
      </c>
      <c r="E34" s="9"/>
      <c r="F34" s="26">
        <f t="shared" si="4"/>
        <v>0</v>
      </c>
      <c r="G34" s="27">
        <f t="shared" si="1"/>
        <v>0</v>
      </c>
      <c r="H34" s="26">
        <f t="shared" si="2"/>
        <v>0</v>
      </c>
      <c r="I34" s="21">
        <f t="shared" si="3"/>
        <v>0</v>
      </c>
    </row>
    <row r="35" spans="1:9" ht="29.25" customHeight="1" x14ac:dyDescent="0.25">
      <c r="A35" s="47" t="s">
        <v>15</v>
      </c>
      <c r="B35" s="31" t="s">
        <v>7</v>
      </c>
      <c r="C35" s="30" t="s">
        <v>48</v>
      </c>
      <c r="D35" s="8">
        <v>1</v>
      </c>
      <c r="E35" s="6"/>
      <c r="F35" s="26">
        <f t="shared" si="4"/>
        <v>0</v>
      </c>
      <c r="G35" s="27">
        <f t="shared" si="1"/>
        <v>0</v>
      </c>
      <c r="H35" s="26">
        <f t="shared" si="2"/>
        <v>0</v>
      </c>
      <c r="I35" s="21">
        <f t="shared" si="3"/>
        <v>0</v>
      </c>
    </row>
    <row r="36" spans="1:9" ht="29.25" customHeight="1" x14ac:dyDescent="0.25">
      <c r="A36" s="47"/>
      <c r="B36" s="31" t="s">
        <v>32</v>
      </c>
      <c r="C36" s="8" t="s">
        <v>3</v>
      </c>
      <c r="D36" s="8">
        <v>1</v>
      </c>
      <c r="E36" s="6"/>
      <c r="F36" s="26">
        <f t="shared" si="4"/>
        <v>0</v>
      </c>
      <c r="G36" s="27">
        <f t="shared" si="1"/>
        <v>0</v>
      </c>
      <c r="H36" s="26">
        <f t="shared" si="2"/>
        <v>0</v>
      </c>
      <c r="I36" s="21">
        <f t="shared" si="3"/>
        <v>0</v>
      </c>
    </row>
    <row r="37" spans="1:9" ht="31.5" customHeight="1" x14ac:dyDescent="0.25">
      <c r="A37" s="48" t="s">
        <v>15</v>
      </c>
      <c r="B37" s="31" t="s">
        <v>58</v>
      </c>
      <c r="C37" s="8" t="s">
        <v>3</v>
      </c>
      <c r="D37" s="8">
        <v>1</v>
      </c>
      <c r="E37" s="6"/>
      <c r="F37" s="26">
        <f t="shared" si="4"/>
        <v>0</v>
      </c>
      <c r="G37" s="27">
        <f t="shared" si="1"/>
        <v>0</v>
      </c>
      <c r="H37" s="26">
        <f t="shared" si="2"/>
        <v>0</v>
      </c>
      <c r="I37" s="21">
        <f t="shared" si="3"/>
        <v>0</v>
      </c>
    </row>
    <row r="38" spans="1:9" ht="71.25" x14ac:dyDescent="0.25">
      <c r="A38" s="56" t="s">
        <v>42</v>
      </c>
      <c r="B38" s="28" t="s">
        <v>33</v>
      </c>
      <c r="C38" s="30" t="s">
        <v>34</v>
      </c>
      <c r="D38" s="8">
        <v>2</v>
      </c>
      <c r="E38" s="9"/>
      <c r="F38" s="26">
        <f t="shared" si="4"/>
        <v>0</v>
      </c>
      <c r="G38" s="27">
        <f t="shared" si="1"/>
        <v>0</v>
      </c>
      <c r="H38" s="26">
        <f t="shared" si="2"/>
        <v>0</v>
      </c>
      <c r="I38" s="21">
        <f t="shared" si="3"/>
        <v>0</v>
      </c>
    </row>
    <row r="39" spans="1:9" ht="31.5" customHeight="1" x14ac:dyDescent="0.25">
      <c r="A39" s="50" t="s">
        <v>16</v>
      </c>
      <c r="B39" s="31" t="s">
        <v>87</v>
      </c>
      <c r="C39" s="30" t="s">
        <v>17</v>
      </c>
      <c r="D39" s="8">
        <v>2</v>
      </c>
      <c r="E39" s="6"/>
      <c r="F39" s="26">
        <f t="shared" si="4"/>
        <v>0</v>
      </c>
      <c r="G39" s="27">
        <f t="shared" si="1"/>
        <v>0</v>
      </c>
      <c r="H39" s="26">
        <f t="shared" si="2"/>
        <v>0</v>
      </c>
      <c r="I39" s="21">
        <f t="shared" si="3"/>
        <v>0</v>
      </c>
    </row>
    <row r="40" spans="1:9" ht="31.5" customHeight="1" x14ac:dyDescent="0.25">
      <c r="A40" s="50"/>
      <c r="B40" s="31" t="s">
        <v>88</v>
      </c>
      <c r="C40" s="30" t="s">
        <v>18</v>
      </c>
      <c r="D40" s="8">
        <v>2</v>
      </c>
      <c r="E40" s="6"/>
      <c r="F40" s="26">
        <f t="shared" si="4"/>
        <v>0</v>
      </c>
      <c r="G40" s="27">
        <f t="shared" si="1"/>
        <v>0</v>
      </c>
      <c r="H40" s="26">
        <f t="shared" si="2"/>
        <v>0</v>
      </c>
      <c r="I40" s="21">
        <f t="shared" si="3"/>
        <v>0</v>
      </c>
    </row>
    <row r="41" spans="1:9" ht="42.75" x14ac:dyDescent="0.25">
      <c r="A41" s="52"/>
      <c r="B41" s="31" t="s">
        <v>89</v>
      </c>
      <c r="C41" s="30" t="s">
        <v>19</v>
      </c>
      <c r="D41" s="8">
        <v>2</v>
      </c>
      <c r="E41" s="6"/>
      <c r="F41" s="26">
        <f t="shared" si="4"/>
        <v>0</v>
      </c>
      <c r="G41" s="27">
        <f t="shared" si="1"/>
        <v>0</v>
      </c>
      <c r="H41" s="26">
        <f t="shared" si="2"/>
        <v>0</v>
      </c>
      <c r="I41" s="21">
        <f t="shared" si="3"/>
        <v>0</v>
      </c>
    </row>
    <row r="42" spans="1:9" ht="70.5" customHeight="1" x14ac:dyDescent="0.25">
      <c r="A42" s="13" t="s">
        <v>20</v>
      </c>
      <c r="B42" s="31" t="s">
        <v>21</v>
      </c>
      <c r="C42" s="30" t="s">
        <v>30</v>
      </c>
      <c r="D42" s="8" t="s">
        <v>22</v>
      </c>
      <c r="E42" s="6"/>
      <c r="F42" s="26">
        <f t="shared" si="4"/>
        <v>0</v>
      </c>
      <c r="G42" s="27">
        <f t="shared" si="1"/>
        <v>0</v>
      </c>
      <c r="H42" s="26">
        <f t="shared" si="2"/>
        <v>0</v>
      </c>
      <c r="I42" s="21">
        <f t="shared" si="3"/>
        <v>0</v>
      </c>
    </row>
    <row r="43" spans="1:9" ht="44.25" customHeight="1" x14ac:dyDescent="0.25">
      <c r="A43" s="48" t="s">
        <v>29</v>
      </c>
      <c r="B43" s="31" t="s">
        <v>26</v>
      </c>
      <c r="C43" s="30" t="s">
        <v>23</v>
      </c>
      <c r="D43" s="8">
        <v>4</v>
      </c>
      <c r="E43" s="6"/>
      <c r="F43" s="26">
        <f t="shared" si="4"/>
        <v>0</v>
      </c>
      <c r="G43" s="27">
        <f t="shared" si="1"/>
        <v>0</v>
      </c>
      <c r="H43" s="26">
        <f t="shared" si="2"/>
        <v>0</v>
      </c>
      <c r="I43" s="21">
        <f t="shared" si="3"/>
        <v>0</v>
      </c>
    </row>
    <row r="44" spans="1:9" ht="32.25" customHeight="1" x14ac:dyDescent="0.25">
      <c r="A44" s="50"/>
      <c r="B44" s="31" t="s">
        <v>35</v>
      </c>
      <c r="C44" s="30" t="s">
        <v>36</v>
      </c>
      <c r="D44" s="8">
        <v>1</v>
      </c>
      <c r="E44" s="6"/>
      <c r="F44" s="26">
        <f t="shared" si="4"/>
        <v>0</v>
      </c>
      <c r="G44" s="27">
        <f t="shared" si="1"/>
        <v>0</v>
      </c>
      <c r="H44" s="26">
        <f t="shared" si="2"/>
        <v>0</v>
      </c>
      <c r="I44" s="21">
        <f t="shared" si="3"/>
        <v>0</v>
      </c>
    </row>
    <row r="45" spans="1:9" ht="32.25" customHeight="1" x14ac:dyDescent="0.25">
      <c r="A45" s="59" t="s">
        <v>90</v>
      </c>
      <c r="B45" s="57" t="s">
        <v>91</v>
      </c>
      <c r="C45" s="58" t="s">
        <v>92</v>
      </c>
      <c r="D45" s="38">
        <v>1</v>
      </c>
      <c r="E45" s="6"/>
      <c r="F45" s="26">
        <f t="shared" si="4"/>
        <v>0</v>
      </c>
      <c r="G45" s="27">
        <f t="shared" si="1"/>
        <v>0</v>
      </c>
      <c r="H45" s="26">
        <f t="shared" si="2"/>
        <v>0</v>
      </c>
      <c r="I45" s="21">
        <f t="shared" si="3"/>
        <v>0</v>
      </c>
    </row>
    <row r="46" spans="1:9" ht="63" customHeight="1" x14ac:dyDescent="0.25">
      <c r="A46" s="60"/>
      <c r="B46" s="32" t="s">
        <v>93</v>
      </c>
      <c r="C46" s="22" t="s">
        <v>94</v>
      </c>
      <c r="D46" s="38">
        <v>1</v>
      </c>
      <c r="E46" s="6"/>
      <c r="F46" s="26">
        <f t="shared" si="4"/>
        <v>0</v>
      </c>
      <c r="G46" s="27">
        <f t="shared" ref="G46" si="8">((E46*19)/100)*D46</f>
        <v>0</v>
      </c>
      <c r="H46" s="26">
        <f t="shared" ref="H46" si="9">E46*D46</f>
        <v>0</v>
      </c>
      <c r="I46" s="21">
        <f t="shared" ref="I46" si="10">H46+G46</f>
        <v>0</v>
      </c>
    </row>
    <row r="47" spans="1:9" ht="45.75" customHeight="1" x14ac:dyDescent="0.25">
      <c r="A47" s="53" t="s">
        <v>59</v>
      </c>
      <c r="B47" s="54"/>
      <c r="C47" s="55"/>
      <c r="D47" s="8" t="s">
        <v>24</v>
      </c>
      <c r="E47" s="6"/>
      <c r="F47" s="26">
        <f t="shared" si="4"/>
        <v>0</v>
      </c>
      <c r="G47" s="27">
        <f t="shared" si="1"/>
        <v>0</v>
      </c>
      <c r="H47" s="26">
        <f t="shared" si="2"/>
        <v>0</v>
      </c>
      <c r="I47" s="21">
        <f t="shared" si="3"/>
        <v>0</v>
      </c>
    </row>
    <row r="48" spans="1:9" ht="31.5" customHeight="1" x14ac:dyDescent="0.25">
      <c r="A48" s="49" t="s">
        <v>37</v>
      </c>
      <c r="B48" s="33" t="s">
        <v>38</v>
      </c>
      <c r="C48" s="22" t="s">
        <v>40</v>
      </c>
      <c r="D48" s="23">
        <v>1</v>
      </c>
      <c r="E48" s="24"/>
      <c r="F48" s="26">
        <f t="shared" si="4"/>
        <v>0</v>
      </c>
      <c r="G48" s="27">
        <f t="shared" si="1"/>
        <v>0</v>
      </c>
      <c r="H48" s="26">
        <f t="shared" si="2"/>
        <v>0</v>
      </c>
      <c r="I48" s="21">
        <f t="shared" si="3"/>
        <v>0</v>
      </c>
    </row>
    <row r="49" spans="1:9" ht="31.5" customHeight="1" x14ac:dyDescent="0.25">
      <c r="A49" s="49"/>
      <c r="B49" s="33" t="s">
        <v>39</v>
      </c>
      <c r="C49" s="22" t="s">
        <v>41</v>
      </c>
      <c r="D49" s="23">
        <v>1</v>
      </c>
      <c r="E49" s="24"/>
      <c r="F49" s="26">
        <f t="shared" si="4"/>
        <v>0</v>
      </c>
      <c r="G49" s="27">
        <f t="shared" si="1"/>
        <v>0</v>
      </c>
      <c r="H49" s="26">
        <f t="shared" si="2"/>
        <v>0</v>
      </c>
      <c r="I49" s="21">
        <f t="shared" si="3"/>
        <v>0</v>
      </c>
    </row>
    <row r="50" spans="1:9" ht="31.5" customHeight="1" x14ac:dyDescent="0.25">
      <c r="A50" s="64" t="s">
        <v>95</v>
      </c>
      <c r="B50" s="61" t="s">
        <v>96</v>
      </c>
      <c r="C50" s="58" t="s">
        <v>100</v>
      </c>
      <c r="D50" s="62">
        <v>2</v>
      </c>
      <c r="E50" s="63"/>
      <c r="F50" s="26">
        <f t="shared" si="4"/>
        <v>0</v>
      </c>
      <c r="G50" s="27">
        <f t="shared" si="1"/>
        <v>0</v>
      </c>
      <c r="H50" s="26">
        <f t="shared" si="2"/>
        <v>0</v>
      </c>
      <c r="I50" s="21">
        <f t="shared" si="3"/>
        <v>0</v>
      </c>
    </row>
    <row r="51" spans="1:9" ht="31.5" customHeight="1" x14ac:dyDescent="0.25">
      <c r="A51" s="59"/>
      <c r="B51" s="61" t="s">
        <v>97</v>
      </c>
      <c r="C51" s="58" t="s">
        <v>101</v>
      </c>
      <c r="D51" s="62">
        <v>8</v>
      </c>
      <c r="E51" s="63"/>
      <c r="F51" s="26">
        <f t="shared" si="4"/>
        <v>0</v>
      </c>
      <c r="G51" s="27">
        <f t="shared" si="1"/>
        <v>0</v>
      </c>
      <c r="H51" s="26">
        <f t="shared" si="2"/>
        <v>0</v>
      </c>
      <c r="I51" s="21">
        <f t="shared" si="3"/>
        <v>0</v>
      </c>
    </row>
    <row r="52" spans="1:9" ht="31.5" customHeight="1" x14ac:dyDescent="0.25">
      <c r="A52" s="59"/>
      <c r="B52" s="61" t="s">
        <v>98</v>
      </c>
      <c r="C52" s="58" t="s">
        <v>102</v>
      </c>
      <c r="D52" s="62">
        <v>2</v>
      </c>
      <c r="E52" s="63"/>
      <c r="F52" s="26">
        <f t="shared" si="4"/>
        <v>0</v>
      </c>
      <c r="G52" s="27">
        <f t="shared" si="1"/>
        <v>0</v>
      </c>
      <c r="H52" s="26">
        <f t="shared" si="2"/>
        <v>0</v>
      </c>
      <c r="I52" s="21">
        <f t="shared" si="3"/>
        <v>0</v>
      </c>
    </row>
    <row r="53" spans="1:9" ht="42.75" x14ac:dyDescent="0.25">
      <c r="A53" s="59"/>
      <c r="B53" s="61" t="s">
        <v>99</v>
      </c>
      <c r="C53" s="58" t="s">
        <v>103</v>
      </c>
      <c r="D53" s="62">
        <v>1</v>
      </c>
      <c r="E53" s="63"/>
      <c r="F53" s="26">
        <f t="shared" si="4"/>
        <v>0</v>
      </c>
      <c r="G53" s="27">
        <f t="shared" si="1"/>
        <v>0</v>
      </c>
      <c r="H53" s="26">
        <f t="shared" si="2"/>
        <v>0</v>
      </c>
      <c r="I53" s="21">
        <f t="shared" si="3"/>
        <v>0</v>
      </c>
    </row>
    <row r="54" spans="1:9" ht="42" customHeight="1" x14ac:dyDescent="0.25">
      <c r="A54" s="51" t="s">
        <v>104</v>
      </c>
      <c r="B54" s="51"/>
      <c r="C54" s="51"/>
      <c r="D54" s="14" t="s">
        <v>24</v>
      </c>
      <c r="E54" s="10"/>
      <c r="F54" s="26">
        <f t="shared" si="4"/>
        <v>0</v>
      </c>
      <c r="G54" s="27">
        <f t="shared" si="1"/>
        <v>0</v>
      </c>
      <c r="H54" s="26">
        <f t="shared" si="2"/>
        <v>0</v>
      </c>
      <c r="I54" s="21">
        <f t="shared" si="3"/>
        <v>0</v>
      </c>
    </row>
    <row r="55" spans="1:9" ht="20.25" customHeight="1" x14ac:dyDescent="0.25">
      <c r="A55" s="48" t="s">
        <v>25</v>
      </c>
      <c r="B55" s="12" t="s">
        <v>105</v>
      </c>
      <c r="C55" s="12" t="s">
        <v>8</v>
      </c>
      <c r="D55" s="8">
        <v>1</v>
      </c>
      <c r="E55" s="6"/>
      <c r="F55" s="26">
        <f t="shared" si="4"/>
        <v>0</v>
      </c>
      <c r="G55" s="27">
        <f t="shared" si="1"/>
        <v>0</v>
      </c>
      <c r="H55" s="26">
        <f t="shared" si="2"/>
        <v>0</v>
      </c>
      <c r="I55" s="21">
        <f t="shared" si="3"/>
        <v>0</v>
      </c>
    </row>
    <row r="56" spans="1:9" ht="18" customHeight="1" x14ac:dyDescent="0.25">
      <c r="A56" s="50"/>
      <c r="B56" s="12" t="s">
        <v>106</v>
      </c>
      <c r="C56" s="12" t="s">
        <v>8</v>
      </c>
      <c r="D56" s="8">
        <v>1</v>
      </c>
      <c r="E56" s="6"/>
      <c r="F56" s="26">
        <f t="shared" si="4"/>
        <v>0</v>
      </c>
      <c r="G56" s="27">
        <f t="shared" si="1"/>
        <v>0</v>
      </c>
      <c r="H56" s="26">
        <f t="shared" si="2"/>
        <v>0</v>
      </c>
      <c r="I56" s="21">
        <f t="shared" si="3"/>
        <v>0</v>
      </c>
    </row>
    <row r="57" spans="1:9" ht="18" customHeight="1" x14ac:dyDescent="0.25">
      <c r="A57" s="50"/>
      <c r="B57" s="12" t="s">
        <v>107</v>
      </c>
      <c r="C57" s="12" t="s">
        <v>8</v>
      </c>
      <c r="D57" s="8">
        <v>1</v>
      </c>
      <c r="E57" s="6"/>
      <c r="F57" s="26">
        <f t="shared" si="4"/>
        <v>0</v>
      </c>
      <c r="G57" s="27">
        <f t="shared" si="1"/>
        <v>0</v>
      </c>
      <c r="H57" s="26">
        <f t="shared" si="2"/>
        <v>0</v>
      </c>
      <c r="I57" s="21">
        <f t="shared" si="3"/>
        <v>0</v>
      </c>
    </row>
    <row r="58" spans="1:9" ht="18" customHeight="1" x14ac:dyDescent="0.25">
      <c r="A58" s="50"/>
      <c r="B58" s="12" t="s">
        <v>108</v>
      </c>
      <c r="C58" s="12" t="s">
        <v>8</v>
      </c>
      <c r="D58" s="8">
        <v>1</v>
      </c>
      <c r="E58" s="6"/>
      <c r="F58" s="26">
        <f t="shared" si="4"/>
        <v>0</v>
      </c>
      <c r="G58" s="27">
        <f t="shared" si="1"/>
        <v>0</v>
      </c>
      <c r="H58" s="26">
        <f t="shared" si="2"/>
        <v>0</v>
      </c>
      <c r="I58" s="21">
        <f t="shared" si="3"/>
        <v>0</v>
      </c>
    </row>
    <row r="59" spans="1:9" ht="18" customHeight="1" x14ac:dyDescent="0.25">
      <c r="A59" s="50"/>
      <c r="B59" s="12" t="s">
        <v>109</v>
      </c>
      <c r="C59" s="12" t="s">
        <v>8</v>
      </c>
      <c r="D59" s="8">
        <v>2</v>
      </c>
      <c r="E59" s="6"/>
      <c r="F59" s="26">
        <f t="shared" si="4"/>
        <v>0</v>
      </c>
      <c r="G59" s="27">
        <f t="shared" si="1"/>
        <v>0</v>
      </c>
      <c r="H59" s="26">
        <f t="shared" si="2"/>
        <v>0</v>
      </c>
      <c r="I59" s="21">
        <f t="shared" si="3"/>
        <v>0</v>
      </c>
    </row>
    <row r="60" spans="1:9" ht="18.75" customHeight="1" x14ac:dyDescent="0.25">
      <c r="A60" s="52"/>
      <c r="B60" s="12" t="s">
        <v>110</v>
      </c>
      <c r="C60" s="12" t="s">
        <v>8</v>
      </c>
      <c r="D60" s="8">
        <v>1</v>
      </c>
      <c r="E60" s="6"/>
      <c r="F60" s="26">
        <f t="shared" si="4"/>
        <v>0</v>
      </c>
      <c r="G60" s="27">
        <f t="shared" si="1"/>
        <v>0</v>
      </c>
      <c r="H60" s="26">
        <f t="shared" si="2"/>
        <v>0</v>
      </c>
      <c r="I60" s="21">
        <f t="shared" si="3"/>
        <v>0</v>
      </c>
    </row>
    <row r="61" spans="1:9" ht="42" customHeight="1" x14ac:dyDescent="0.25">
      <c r="A61" s="42" t="s">
        <v>111</v>
      </c>
      <c r="B61" s="42"/>
      <c r="C61" s="42"/>
      <c r="D61" s="8" t="s">
        <v>24</v>
      </c>
      <c r="E61" s="6"/>
      <c r="F61" s="26">
        <f t="shared" si="4"/>
        <v>0</v>
      </c>
      <c r="G61" s="27">
        <f t="shared" si="1"/>
        <v>0</v>
      </c>
      <c r="H61" s="26">
        <f t="shared" si="2"/>
        <v>0</v>
      </c>
      <c r="I61" s="21">
        <f t="shared" si="3"/>
        <v>0</v>
      </c>
    </row>
    <row r="62" spans="1:9" ht="32.25" customHeight="1" x14ac:dyDescent="0.25">
      <c r="A62" s="42" t="s">
        <v>60</v>
      </c>
      <c r="B62" s="42"/>
      <c r="C62" s="42"/>
      <c r="D62" s="8" t="s">
        <v>24</v>
      </c>
      <c r="E62" s="7"/>
      <c r="F62" s="26">
        <f t="shared" si="4"/>
        <v>0</v>
      </c>
      <c r="G62" s="27">
        <f t="shared" si="1"/>
        <v>0</v>
      </c>
      <c r="H62" s="26">
        <f t="shared" si="2"/>
        <v>0</v>
      </c>
      <c r="I62" s="21">
        <f t="shared" si="3"/>
        <v>0</v>
      </c>
    </row>
    <row r="63" spans="1:9" ht="30.75" customHeight="1" x14ac:dyDescent="0.25">
      <c r="A63" s="42" t="s">
        <v>53</v>
      </c>
      <c r="B63" s="42"/>
      <c r="C63" s="42"/>
      <c r="D63" s="8">
        <v>1</v>
      </c>
      <c r="E63" s="7"/>
      <c r="F63" s="26">
        <f t="shared" si="4"/>
        <v>0</v>
      </c>
      <c r="G63" s="27">
        <f t="shared" si="1"/>
        <v>0</v>
      </c>
      <c r="H63" s="26">
        <f t="shared" si="2"/>
        <v>0</v>
      </c>
      <c r="I63" s="21">
        <f t="shared" si="3"/>
        <v>0</v>
      </c>
    </row>
    <row r="64" spans="1:9" ht="18" customHeight="1" x14ac:dyDescent="0.25">
      <c r="A64" s="42" t="s">
        <v>62</v>
      </c>
      <c r="B64" s="42"/>
      <c r="C64" s="42"/>
      <c r="D64" s="8">
        <v>50</v>
      </c>
      <c r="E64" s="7"/>
      <c r="F64" s="26">
        <f t="shared" si="4"/>
        <v>0</v>
      </c>
      <c r="G64" s="27">
        <f t="shared" si="1"/>
        <v>0</v>
      </c>
      <c r="H64" s="26">
        <f t="shared" si="2"/>
        <v>0</v>
      </c>
      <c r="I64" s="21">
        <f t="shared" si="3"/>
        <v>0</v>
      </c>
    </row>
    <row r="65" spans="1:9" ht="18" customHeight="1" x14ac:dyDescent="0.25">
      <c r="A65" s="42" t="s">
        <v>63</v>
      </c>
      <c r="B65" s="42"/>
      <c r="C65" s="42"/>
      <c r="D65" s="8">
        <v>20</v>
      </c>
      <c r="E65" s="7"/>
      <c r="F65" s="26">
        <f t="shared" ref="F65" si="11">(E65*19)/100</f>
        <v>0</v>
      </c>
      <c r="G65" s="27">
        <f t="shared" ref="G65" si="12">((E65*19)/100)*D65</f>
        <v>0</v>
      </c>
      <c r="H65" s="26">
        <f t="shared" ref="H65" si="13">E65*D65</f>
        <v>0</v>
      </c>
      <c r="I65" s="21">
        <f t="shared" ref="I65" si="14">H65+G65</f>
        <v>0</v>
      </c>
    </row>
    <row r="66" spans="1:9" ht="19.5" customHeight="1" x14ac:dyDescent="0.25">
      <c r="A66" s="40" t="s">
        <v>49</v>
      </c>
      <c r="B66" s="41"/>
      <c r="C66" s="41"/>
      <c r="D66" s="41"/>
      <c r="E66" s="41"/>
      <c r="F66" s="41"/>
      <c r="G66" s="41"/>
      <c r="H66" s="25"/>
      <c r="I66" s="11">
        <f>SUM(I16:I65)</f>
        <v>0</v>
      </c>
    </row>
    <row r="67" spans="1:9" x14ac:dyDescent="0.25">
      <c r="A67" s="1"/>
      <c r="B67" s="1"/>
      <c r="C67" s="1"/>
      <c r="D67" s="1"/>
      <c r="E67" s="3"/>
      <c r="F67" s="3"/>
      <c r="G67" s="3"/>
      <c r="H67" s="3"/>
      <c r="I67" s="1"/>
    </row>
    <row r="68" spans="1:9" x14ac:dyDescent="0.25">
      <c r="E68" s="4"/>
      <c r="F68" s="4"/>
      <c r="G68" s="4"/>
      <c r="H68" s="4"/>
      <c r="I68" s="5"/>
    </row>
    <row r="69" spans="1:9" x14ac:dyDescent="0.25">
      <c r="E69" s="2"/>
      <c r="F69" s="2"/>
      <c r="G69" s="2"/>
      <c r="H69" s="2"/>
      <c r="I69" s="5"/>
    </row>
    <row r="70" spans="1:9" x14ac:dyDescent="0.25">
      <c r="E70" s="2"/>
      <c r="F70" s="2"/>
      <c r="G70" s="2"/>
      <c r="H70" s="2"/>
      <c r="I70" s="5"/>
    </row>
  </sheetData>
  <mergeCells count="20">
    <mergeCell ref="A45:A46"/>
    <mergeCell ref="A50:A53"/>
    <mergeCell ref="A2:I3"/>
    <mergeCell ref="A5:I8"/>
    <mergeCell ref="B10:C10"/>
    <mergeCell ref="A12:I13"/>
    <mergeCell ref="A65:C65"/>
    <mergeCell ref="A35:A37"/>
    <mergeCell ref="A48:A49"/>
    <mergeCell ref="A55:A60"/>
    <mergeCell ref="A61:C61"/>
    <mergeCell ref="A54:C54"/>
    <mergeCell ref="A39:A41"/>
    <mergeCell ref="A47:C47"/>
    <mergeCell ref="A43:A44"/>
    <mergeCell ref="A17:A34"/>
    <mergeCell ref="A66:G66"/>
    <mergeCell ref="A63:C63"/>
    <mergeCell ref="A62:C62"/>
    <mergeCell ref="A64:C64"/>
  </mergeCells>
  <pageMargins left="1.1023622047244095" right="0.31496062992125984" top="0.74803149606299213" bottom="0.74803149606299213" header="0.31496062992125984" footer="0.31496062992125984"/>
  <pageSetup paperSize="5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cotización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OXISUR PC4</dc:creator>
  <cp:lastModifiedBy>USUARIO</cp:lastModifiedBy>
  <cp:lastPrinted>2019-09-18T15:36:28Z</cp:lastPrinted>
  <dcterms:created xsi:type="dcterms:W3CDTF">2019-09-13T13:28:07Z</dcterms:created>
  <dcterms:modified xsi:type="dcterms:W3CDTF">2023-01-23T20:36:06Z</dcterms:modified>
</cp:coreProperties>
</file>