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60" windowWidth="20730" windowHeight="10800"/>
  </bookViews>
  <sheets>
    <sheet name="PLAN ANTICORRUPCION 2020 " sheetId="1" r:id="rId1"/>
    <sheet name="Seguimiento RIESGOS 2020" sheetId="7" r:id="rId2"/>
    <sheet name="Consolidado Actividades" sheetId="5" r:id="rId3"/>
  </sheets>
  <externalReferences>
    <externalReference r:id="rId4"/>
    <externalReference r:id="rId5"/>
    <externalReference r:id="rId6"/>
    <externalReference r:id="rId7"/>
  </externalReferences>
  <definedNames>
    <definedName name="_xlnm._FilterDatabase" localSheetId="0" hidden="1">'PLAN ANTICORRUPCION 2020 '!$A$3:$P$70</definedName>
    <definedName name="A">[1]TABLA!#REF!</definedName>
    <definedName name="A_Obj1" localSheetId="1">OFFSET(#REF!,0,0,COUNTA(#REF!)-1,1)</definedName>
    <definedName name="A_Obj1">OFFSET(#REF!,0,0,COUNTA(#REF!)-1,1)</definedName>
    <definedName name="A_Obj2" localSheetId="1">OFFSET(#REF!,0,0,COUNTA(#REF!)-1,1)</definedName>
    <definedName name="A_Obj2">OFFSET(#REF!,0,0,COUNTA(#REF!)-1,1)</definedName>
    <definedName name="A_Obj3" localSheetId="1">OFFSET(#REF!,0,0,COUNTA(#REF!)-1,1)</definedName>
    <definedName name="A_Obj3">OFFSET(#REF!,0,0,COUNTA(#REF!)-1,1)</definedName>
    <definedName name="A_Obj4" localSheetId="1">OFFSET(#REF!,0,0,COUNTA(#REF!)-1,1)</definedName>
    <definedName name="A_Obj4">OFFSET(#REF!,0,0,COUNTA(#REF!)-1,1)</definedName>
    <definedName name="Acc_1" localSheetId="1">#REF!</definedName>
    <definedName name="Acc_1">#REF!</definedName>
    <definedName name="Acc_2" localSheetId="1">#REF!</definedName>
    <definedName name="Acc_2">#REF!</definedName>
    <definedName name="Acc_3" localSheetId="1">#REF!</definedName>
    <definedName name="Acc_3">#REF!</definedName>
    <definedName name="Acc_4" localSheetId="1">#REF!</definedName>
    <definedName name="Acc_4">#REF!</definedName>
    <definedName name="Acc_5" localSheetId="1">#REF!</definedName>
    <definedName name="Acc_5">#REF!</definedName>
    <definedName name="Acc_6" localSheetId="1">#REF!</definedName>
    <definedName name="Acc_6">#REF!</definedName>
    <definedName name="Acc_7" localSheetId="1">#REF!</definedName>
    <definedName name="Acc_7">#REF!</definedName>
    <definedName name="Acc_8" localSheetId="1">#REF!</definedName>
    <definedName name="Acc_8">#REF!</definedName>
    <definedName name="Acc_9" localSheetId="1">#REF!</definedName>
    <definedName name="Acc_9">#REF!</definedName>
    <definedName name="Admin" localSheetId="1">[1]TABLA!$Q$2:$Q$3</definedName>
    <definedName name="Admin">[2]TABLA!$Q$2:$Q$3</definedName>
    <definedName name="Agricultura" localSheetId="1">[1]TABLA!#REF!</definedName>
    <definedName name="Agricultura">[2]TABLA!#REF!</definedName>
    <definedName name="Agricultura_y_Desarrollo_Rural" localSheetId="1">[1]TABLA!#REF!</definedName>
    <definedName name="Agricultura_y_Desarrollo_Rural">[2]TABLA!#REF!</definedName>
    <definedName name="Ambiental" localSheetId="1">'[1]Tablas instituciones'!$D$2:$D$9</definedName>
    <definedName name="Ambiental">'[2]Tablas instituciones'!$D$2:$D$9</definedName>
    <definedName name="ambiente" localSheetId="1">[1]TABLA!#REF!</definedName>
    <definedName name="ambiente">[2]TABLA!#REF!</definedName>
    <definedName name="Ambiente_y_Desarrollo_Sostenible" localSheetId="1">[1]TABLA!#REF!</definedName>
    <definedName name="Ambiente_y_Desarrollo_Sostenible">[2]TABLA!#REF!</definedName>
    <definedName name="Ciencia__Tecnología_e_innovación" localSheetId="1">[1]TABLA!#REF!</definedName>
    <definedName name="Ciencia__Tecnología_e_innovación">[2]TABLA!#REF!</definedName>
    <definedName name="clases1" localSheetId="1">[3]TABLA!$G$2:$G$5</definedName>
    <definedName name="clases1">[3]TABLA!$G$2:$G$5</definedName>
    <definedName name="Comercio__Industria_y_Turismo" localSheetId="1">[1]TABLA!#REF!</definedName>
    <definedName name="Comercio__Industria_y_Turismo">[2]TABLA!#REF!</definedName>
    <definedName name="Departamentos" localSheetId="1">#REF!</definedName>
    <definedName name="Departamentos">#REF!</definedName>
    <definedName name="ESTADO">[4]Datos!$E$2:$E$6</definedName>
    <definedName name="Fuentes" localSheetId="1">#REF!</definedName>
    <definedName name="Fuentes">#REF!</definedName>
    <definedName name="Indicadores" localSheetId="1">#REF!</definedName>
    <definedName name="Indicadores">#REF!</definedName>
    <definedName name="nivel" localSheetId="1">[1]TABLA!$C$2:$C$3</definedName>
    <definedName name="nivel">[2]TABLA!$C$2:$C$3</definedName>
    <definedName name="Objetivos" localSheetId="1">OFFSET(#REF!,0,0,COUNTA(#REF!)-1,1)</definedName>
    <definedName name="Objetivos">OFFSET(#REF!,0,0,COUNTA(#REF!)-1,1)</definedName>
    <definedName name="orden" localSheetId="1">[1]TABLA!$A$3:$A$4</definedName>
    <definedName name="orden">[2]TABLA!$A$3:$A$4</definedName>
    <definedName name="sector" localSheetId="1">[1]TABLA!$B$2:$B$26</definedName>
    <definedName name="sector">[2]TABLA!$B$2:$B$26</definedName>
    <definedName name="Tipos" localSheetId="1">[1]TABLA!$G$2:$G$4</definedName>
    <definedName name="Tipos">[2]TABLA!$G$2:$G$4</definedName>
    <definedName name="vigencias" localSheetId="1">[1]TABLA!$E$2:$E$7</definedName>
    <definedName name="vigencias">[2]TABLA!$E$2:$E$7</definedName>
  </definedNames>
  <calcPr calcId="144525"/>
</workbook>
</file>

<file path=xl/calcChain.xml><?xml version="1.0" encoding="utf-8"?>
<calcChain xmlns="http://schemas.openxmlformats.org/spreadsheetml/2006/main">
  <c r="D9" i="5" l="1"/>
  <c r="D8" i="5"/>
  <c r="D7" i="5"/>
  <c r="D6" i="5"/>
  <c r="D5" i="5"/>
  <c r="D4" i="5"/>
  <c r="N66" i="1" l="1"/>
  <c r="M66" i="1"/>
  <c r="K66" i="1"/>
  <c r="O66" i="1" s="1"/>
  <c r="K47" i="1" l="1"/>
  <c r="G7" i="5" l="1"/>
  <c r="N47" i="1" l="1"/>
  <c r="M47" i="1"/>
  <c r="M45" i="1"/>
  <c r="M44" i="1"/>
  <c r="M43" i="1"/>
  <c r="C10" i="5" l="1"/>
  <c r="D10" i="5" s="1"/>
  <c r="N54" i="1" l="1"/>
  <c r="M54" i="1"/>
  <c r="K54" i="1"/>
  <c r="O54" i="1" s="1"/>
  <c r="N53" i="1"/>
  <c r="M53" i="1"/>
  <c r="K53" i="1"/>
  <c r="O53" i="1" s="1"/>
  <c r="M20" i="1" l="1"/>
  <c r="M19" i="1"/>
  <c r="M18" i="1"/>
  <c r="M17" i="1"/>
  <c r="M16" i="1"/>
  <c r="M15" i="1"/>
  <c r="M14" i="1"/>
  <c r="M7" i="1"/>
  <c r="M6" i="1"/>
  <c r="M5" i="1"/>
  <c r="M70" i="1"/>
  <c r="M69" i="1"/>
  <c r="M68" i="1"/>
  <c r="M67" i="1"/>
  <c r="M65" i="1"/>
  <c r="M64" i="1"/>
  <c r="M63" i="1"/>
  <c r="M62" i="1"/>
  <c r="M61" i="1"/>
  <c r="M60" i="1"/>
  <c r="M59" i="1"/>
  <c r="M58" i="1"/>
  <c r="M57" i="1"/>
  <c r="M56" i="1"/>
  <c r="M55" i="1"/>
  <c r="M52" i="1"/>
  <c r="M51" i="1"/>
  <c r="M50" i="1"/>
  <c r="M49" i="1"/>
  <c r="M48" i="1"/>
  <c r="M46" i="1"/>
  <c r="M42" i="1"/>
  <c r="M41" i="1"/>
  <c r="M40" i="1"/>
  <c r="M39" i="1"/>
  <c r="M38" i="1"/>
  <c r="M37" i="1"/>
  <c r="M36" i="1"/>
  <c r="M35" i="1"/>
  <c r="M34" i="1"/>
  <c r="N13" i="1"/>
  <c r="M13" i="1"/>
  <c r="K13" i="1"/>
  <c r="O13" i="1" s="1"/>
  <c r="N12" i="1"/>
  <c r="M12" i="1"/>
  <c r="K12" i="1"/>
  <c r="O12" i="1" s="1"/>
  <c r="M11" i="1"/>
  <c r="N8" i="1"/>
  <c r="M8" i="1"/>
  <c r="M9" i="1"/>
  <c r="K55" i="1"/>
  <c r="O55" i="1" s="1"/>
  <c r="N55" i="1"/>
  <c r="K56" i="1"/>
  <c r="O56" i="1" s="1"/>
  <c r="N56" i="1"/>
  <c r="K57" i="1"/>
  <c r="O57" i="1" s="1"/>
  <c r="N57" i="1"/>
  <c r="K58" i="1"/>
  <c r="O58" i="1" s="1"/>
  <c r="N58" i="1"/>
  <c r="K59" i="1"/>
  <c r="O59" i="1" s="1"/>
  <c r="N59" i="1"/>
  <c r="K60" i="1"/>
  <c r="O60" i="1" s="1"/>
  <c r="N60" i="1"/>
  <c r="K61" i="1"/>
  <c r="O61" i="1" s="1"/>
  <c r="N61" i="1"/>
  <c r="K62" i="1"/>
  <c r="O62" i="1" s="1"/>
  <c r="N62" i="1"/>
  <c r="K63" i="1"/>
  <c r="O63" i="1" s="1"/>
  <c r="N63" i="1"/>
  <c r="K64" i="1"/>
  <c r="O64" i="1" s="1"/>
  <c r="N64" i="1"/>
  <c r="K65" i="1"/>
  <c r="O65" i="1" s="1"/>
  <c r="N65" i="1"/>
  <c r="K67" i="1"/>
  <c r="O67" i="1" s="1"/>
  <c r="N67" i="1"/>
  <c r="K68" i="1"/>
  <c r="O68" i="1" s="1"/>
  <c r="N68" i="1"/>
  <c r="K69" i="1"/>
  <c r="O69" i="1" s="1"/>
  <c r="N69" i="1"/>
  <c r="K8" i="1" l="1"/>
  <c r="O8" i="1" s="1"/>
  <c r="M10" i="1" l="1"/>
  <c r="N70" i="1" l="1"/>
  <c r="K70" i="1"/>
  <c r="O70" i="1" s="1"/>
  <c r="M32" i="1" l="1"/>
  <c r="M31" i="1"/>
  <c r="M30" i="1"/>
  <c r="M33" i="1"/>
  <c r="M29" i="1"/>
  <c r="M28" i="1"/>
  <c r="M27" i="1"/>
  <c r="M26" i="1"/>
  <c r="M25" i="1"/>
  <c r="M24" i="1"/>
  <c r="M23" i="1"/>
  <c r="M22" i="1"/>
  <c r="M21" i="1"/>
  <c r="M4" i="1"/>
  <c r="N5" i="1" l="1"/>
  <c r="N6" i="1"/>
  <c r="N7" i="1"/>
  <c r="N9" i="1"/>
  <c r="N10" i="1"/>
  <c r="N11"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8" i="1"/>
  <c r="N49" i="1"/>
  <c r="N50" i="1"/>
  <c r="N51" i="1"/>
  <c r="N52" i="1"/>
  <c r="K5" i="1"/>
  <c r="K6" i="1"/>
  <c r="K7" i="1"/>
  <c r="O7" i="1" s="1"/>
  <c r="K9" i="1"/>
  <c r="O9" i="1" s="1"/>
  <c r="K10" i="1"/>
  <c r="O10" i="1" s="1"/>
  <c r="K11" i="1"/>
  <c r="O11" i="1" s="1"/>
  <c r="K14" i="1"/>
  <c r="O14" i="1" s="1"/>
  <c r="K15" i="1"/>
  <c r="O15" i="1" s="1"/>
  <c r="K16" i="1"/>
  <c r="O16" i="1" s="1"/>
  <c r="K17" i="1"/>
  <c r="O17" i="1" s="1"/>
  <c r="K18" i="1"/>
  <c r="O18" i="1" s="1"/>
  <c r="K19" i="1"/>
  <c r="O19" i="1" s="1"/>
  <c r="K20" i="1"/>
  <c r="O20" i="1" s="1"/>
  <c r="K21" i="1"/>
  <c r="O21" i="1" s="1"/>
  <c r="K22" i="1"/>
  <c r="O22" i="1" s="1"/>
  <c r="K23" i="1"/>
  <c r="O23" i="1" s="1"/>
  <c r="K24" i="1"/>
  <c r="O24" i="1" s="1"/>
  <c r="K25" i="1"/>
  <c r="O25" i="1" s="1"/>
  <c r="K26" i="1"/>
  <c r="O26" i="1" s="1"/>
  <c r="K27" i="1"/>
  <c r="O27" i="1" s="1"/>
  <c r="K28" i="1"/>
  <c r="O28" i="1" s="1"/>
  <c r="K29" i="1"/>
  <c r="O29" i="1" s="1"/>
  <c r="K30" i="1"/>
  <c r="O30" i="1" s="1"/>
  <c r="K31" i="1"/>
  <c r="O31" i="1" s="1"/>
  <c r="K32" i="1"/>
  <c r="O32" i="1" s="1"/>
  <c r="K33" i="1"/>
  <c r="O33" i="1" s="1"/>
  <c r="K34" i="1"/>
  <c r="O34" i="1" s="1"/>
  <c r="K35" i="1"/>
  <c r="O35" i="1" s="1"/>
  <c r="K36" i="1"/>
  <c r="O36" i="1" s="1"/>
  <c r="K37" i="1"/>
  <c r="O37" i="1" s="1"/>
  <c r="K38" i="1"/>
  <c r="O38" i="1" s="1"/>
  <c r="K39" i="1"/>
  <c r="O39" i="1" s="1"/>
  <c r="K40" i="1"/>
  <c r="O40" i="1" s="1"/>
  <c r="K41" i="1"/>
  <c r="O41" i="1" s="1"/>
  <c r="K42" i="1"/>
  <c r="O42" i="1" s="1"/>
  <c r="K43" i="1"/>
  <c r="O43" i="1" s="1"/>
  <c r="K44" i="1"/>
  <c r="O44" i="1" s="1"/>
  <c r="K45" i="1"/>
  <c r="O45" i="1" s="1"/>
  <c r="K46" i="1"/>
  <c r="O46" i="1" s="1"/>
  <c r="K48" i="1"/>
  <c r="O48" i="1" s="1"/>
  <c r="K49" i="1"/>
  <c r="O49" i="1" s="1"/>
  <c r="K50" i="1"/>
  <c r="O50" i="1" s="1"/>
  <c r="K51" i="1"/>
  <c r="O51" i="1" s="1"/>
  <c r="K52" i="1"/>
  <c r="O52" i="1" s="1"/>
  <c r="B10" i="5" l="1"/>
  <c r="K4" i="1" l="1"/>
  <c r="O6" i="1" l="1"/>
  <c r="O5" i="1"/>
  <c r="O4" i="1"/>
  <c r="N4" i="1"/>
</calcChain>
</file>

<file path=xl/comments1.xml><?xml version="1.0" encoding="utf-8"?>
<comments xmlns="http://schemas.openxmlformats.org/spreadsheetml/2006/main">
  <authors>
    <author>Carlos Andres Acevedo Riveros</author>
  </authors>
  <commentList>
    <comment ref="L3" authorId="0">
      <text>
        <r>
          <rPr>
            <b/>
            <sz val="9"/>
            <color indexed="81"/>
            <rFont val="Tahoma"/>
            <family val="2"/>
          </rPr>
          <t>Para las actividades en Estado "Cerrado" diligenciar la fecha de cierre</t>
        </r>
      </text>
    </comment>
  </commentList>
</comments>
</file>

<file path=xl/sharedStrings.xml><?xml version="1.0" encoding="utf-8"?>
<sst xmlns="http://schemas.openxmlformats.org/spreadsheetml/2006/main" count="769" uniqueCount="405">
  <si>
    <t>Mecanismos para mejorar la transparencia y el acceso a la información</t>
  </si>
  <si>
    <t xml:space="preserve">Mecanismos para mejorar la Atención al Ciudadano </t>
  </si>
  <si>
    <t xml:space="preserve">Rendición de cuentas </t>
  </si>
  <si>
    <t>Oficina Asesora de Planeación</t>
  </si>
  <si>
    <t xml:space="preserve">Racionalización de trámites </t>
  </si>
  <si>
    <t>Seguimiento</t>
  </si>
  <si>
    <t xml:space="preserve">Gestión del Riesgo Anticorrupción </t>
  </si>
  <si>
    <t xml:space="preserve">Meta </t>
  </si>
  <si>
    <t xml:space="preserve">Actividad </t>
  </si>
  <si>
    <t>Subcomponente</t>
  </si>
  <si>
    <t xml:space="preserve">Componente </t>
  </si>
  <si>
    <t>Acciones a Emprender</t>
  </si>
  <si>
    <t>Articulación estratégica</t>
  </si>
  <si>
    <t>#</t>
  </si>
  <si>
    <t>Responsable</t>
  </si>
  <si>
    <t>Soportes o Evidencias de Avance</t>
  </si>
  <si>
    <t>Estado del Avance</t>
  </si>
  <si>
    <t>Estado de la Acción</t>
  </si>
  <si>
    <t>Fecha de Evaluación / Cierre</t>
  </si>
  <si>
    <t>Oportunidad de Ejecución</t>
  </si>
  <si>
    <t>% Avance</t>
  </si>
  <si>
    <t>Observaciones</t>
  </si>
  <si>
    <t>Estado de las Acciones</t>
  </si>
  <si>
    <t>Fecha  de Inicio Programada
(día-mes-año)</t>
  </si>
  <si>
    <t>Fecha Final Programada
(día-mes-año)</t>
  </si>
  <si>
    <t>Seguimiento y evaluación de la política de riesgos de corrupción.</t>
  </si>
  <si>
    <t>Política con seguimiento divulgada e informada</t>
  </si>
  <si>
    <t>Construcción, seguimiento y evaluación del mapa de riesgos de corrupción</t>
  </si>
  <si>
    <t>Mapa construido con seguimiento y divulgado</t>
  </si>
  <si>
    <t>Proceso de construcción participativo del mapa de riesgos de corrupción</t>
  </si>
  <si>
    <t>Mapa de riesgos de corrupción construido</t>
  </si>
  <si>
    <t>Divulgación del mapa de riesgos de corrupción</t>
  </si>
  <si>
    <t>Mapa de riesgos publicado y divulgado</t>
  </si>
  <si>
    <t>Revisión períodica del mapa de riesgos de corrupción</t>
  </si>
  <si>
    <t>3 Informes de seguimiento</t>
  </si>
  <si>
    <t>Cierre efectivo de oportunidades de mejora detectadas</t>
  </si>
  <si>
    <t>80% de cierre efectivo a oportunidades de mejora</t>
  </si>
  <si>
    <t>Todas las dependencias</t>
  </si>
  <si>
    <t>Informe de seguimiento al mapa de riesgos de corrupción, participativo y divulgado</t>
  </si>
  <si>
    <t>Tres informes de seguimiento</t>
  </si>
  <si>
    <t>Diagnóstico de cumplimiento a los lineamiento de tranaparencia activa</t>
  </si>
  <si>
    <t>Herramienta en linea de búsqueda de citas médicas programadas</t>
  </si>
  <si>
    <t>Herramienta en linea de estado de pago de factura a proveedores</t>
  </si>
  <si>
    <t>Diagnóstico de cumplimiento a la aplicación de la estrategia de gobierno en línea</t>
  </si>
  <si>
    <t>Implementación del canal 22 para brindar información a usuarios internos.</t>
  </si>
  <si>
    <t>Autoevaluación de alineación a links de Gobierno en Línea implementados en portal WEB institucional.</t>
  </si>
  <si>
    <t>Diagnóstico de cumplimiento a la aplicación de la publicación de información sobre contratos</t>
  </si>
  <si>
    <t>Publicación de contratos en plataforma SECOP y SIA observa</t>
  </si>
  <si>
    <t>Link de contratación actualizado por vigencias</t>
  </si>
  <si>
    <t>Seguimiento a la aplicación del principio de gratuidad en gestión solicitud de informaciones</t>
  </si>
  <si>
    <t>Portal WEB y HUNIRED habilitados para entregar información en medio magnético a clientes internos y externos.</t>
  </si>
  <si>
    <t>Seguimiento a la aplicación de estándares del contenido y oportunidad de las respuestas a las solicitudes de acceso a información pública</t>
  </si>
  <si>
    <t>Respuesta efectiva controlada a PQRSD</t>
  </si>
  <si>
    <t>Publicación de oportunidad de respuesta a solicitudes y préstamo de documentos</t>
  </si>
  <si>
    <t>Seguimiento a la aplicación de registro o inventario de activos de información</t>
  </si>
  <si>
    <t>Actualización de inventario institucional de archivo central y archivo de historia clínica</t>
  </si>
  <si>
    <t>Seguimiento a la aplicación de esquema de publicación de información</t>
  </si>
  <si>
    <t>Plan de comunicaciones interna y externa
Protocolo de manejo de información sensible</t>
  </si>
  <si>
    <t>Seguimiento a la aplicación de indice de información clasificada y reservada.</t>
  </si>
  <si>
    <t>Reinducción en el manejo de Archivo de Gestión y Archivo Central</t>
  </si>
  <si>
    <t>Seguimiento a la aplicación de divulgación de información en formatos comprensibles según caracterización de la población.</t>
  </si>
  <si>
    <t>Estudio de caracterización de la población atendida que incluya etnicos y discapacidad.</t>
  </si>
  <si>
    <t>Seguimiento a la aplicación de adecuación de medios electrónicos accesibles a población en situación de discapacidad.</t>
  </si>
  <si>
    <t>Habilitación canal 22
Links audibles en página WEB
Captura de huella dactilar</t>
  </si>
  <si>
    <t>Seguimiento a la aplicación de lineamientos de accesibilidad a espacios físicos para población en situación de discapacidad</t>
  </si>
  <si>
    <t>Accesos a áreas del HUDN habilitados para población en situación de discapacidad</t>
  </si>
  <si>
    <t>Seguimiento a la aplicación de acciones para responder a solicitud de las autoridades de las comunidades para divulgar la información pública en diversos idiomas y lenguas de los grupos etnicos y culturales del país</t>
  </si>
  <si>
    <t>Informe de gestión de solicitudes de acceso a información</t>
  </si>
  <si>
    <t>Informe de solicitudes entregadas a dependencias del HUDN E.S.E.</t>
  </si>
  <si>
    <t>Gestión de la información</t>
  </si>
  <si>
    <t>Gestión de la información
Recursos Financieros</t>
  </si>
  <si>
    <t>Gestión de la Información
Recursos Físicos
Talento Humano
Servicio Farmacéutico
Jurídica
Subgerencias
Planeación</t>
  </si>
  <si>
    <t>Gestión de la información
Subgerencia Administrativa y financiera</t>
  </si>
  <si>
    <t>Atención al Usuario</t>
  </si>
  <si>
    <t>Archivo central
Archivo de historias clínicas
Júrídica</t>
  </si>
  <si>
    <t>Gestión de la información
Estadística
Finanzas
Archivo Central
Jurídica
Atención al usuario</t>
  </si>
  <si>
    <t>Trimestral</t>
  </si>
  <si>
    <t>conformación del equipo de trabajo</t>
  </si>
  <si>
    <t>diagnóstico del estado de rendición de cuenta</t>
  </si>
  <si>
    <t>Oportunidades de mejora definidas</t>
  </si>
  <si>
    <t>Oficina Asesora de Planeación
Equipo de trabajo</t>
  </si>
  <si>
    <t>definición de componentes a divulgar</t>
  </si>
  <si>
    <t>Tabla de contenido del informe</t>
  </si>
  <si>
    <t>redacción presentación y publicacion en lenguaje comprensible</t>
  </si>
  <si>
    <t>Documento del informe</t>
  </si>
  <si>
    <t>Caracterización de la población y entidades interesadas</t>
  </si>
  <si>
    <t>identificación de las población a comunicar</t>
  </si>
  <si>
    <t>Reglas básicas definidas</t>
  </si>
  <si>
    <t>Identificación de medios y mecanismos de divulgación.</t>
  </si>
  <si>
    <t>Listado de medios y mecanizmos a emplear</t>
  </si>
  <si>
    <t>Análisis de la percepción de las temáticas de informes de rendicion de cuenta previos</t>
  </si>
  <si>
    <t>Personal y comunidad capacitado y evaluado</t>
  </si>
  <si>
    <t>Participación y colaboración abierta</t>
  </si>
  <si>
    <t>Medios abiertos para el díalogo en doble vía</t>
  </si>
  <si>
    <t>Levantamiento del acta del informe</t>
  </si>
  <si>
    <t>acta diligenciada</t>
  </si>
  <si>
    <t>Oficina Asesora Jurídica</t>
  </si>
  <si>
    <t>analisis y evaluación del proceso</t>
  </si>
  <si>
    <t>informe de evaluación</t>
  </si>
  <si>
    <t>Oficina asesora de Control Interno de Gestión</t>
  </si>
  <si>
    <t>encuesta de satisfacción</t>
  </si>
  <si>
    <t>Informe de la encuesta</t>
  </si>
  <si>
    <t>Evaluación expost</t>
  </si>
  <si>
    <t>Conformación de equipo de trabajo</t>
  </si>
  <si>
    <t>Equipo de trabajo definido</t>
  </si>
  <si>
    <t>Gerente</t>
  </si>
  <si>
    <t>Informe diagnóstico</t>
  </si>
  <si>
    <t>Oficina Asesora de Planeación
Equipo de Trabajo</t>
  </si>
  <si>
    <t>oportunidades de mejora</t>
  </si>
  <si>
    <t>Plan de trabajo del fortalecimiento</t>
  </si>
  <si>
    <t>Seguimiento expost</t>
  </si>
  <si>
    <t>Evaluación de lo planificado</t>
  </si>
  <si>
    <t>Oficina de Talento Humano</t>
  </si>
  <si>
    <t>Diagnóstico del proceso de PQRSD</t>
  </si>
  <si>
    <t>Encuesta de satisfacción</t>
  </si>
  <si>
    <t>informe de resultados</t>
  </si>
  <si>
    <t>Seguimiento a oportunidades de mejora del proceso de PQRSD</t>
  </si>
  <si>
    <t>Informe de caracterización de la población atendida</t>
  </si>
  <si>
    <t>Oficina asesora de Planeación</t>
  </si>
  <si>
    <t>HOSPITAL UNIVERSITARIO DEPARTAMENTAL DE NARIÑO E.S.E.</t>
  </si>
  <si>
    <t>Riesgo</t>
  </si>
  <si>
    <t>Zona</t>
  </si>
  <si>
    <t>Proceso</t>
  </si>
  <si>
    <t>Registro</t>
  </si>
  <si>
    <t>Tráfico de influencias</t>
  </si>
  <si>
    <t>Trafico de influencias</t>
  </si>
  <si>
    <t>Baja</t>
  </si>
  <si>
    <t>Moderada</t>
  </si>
  <si>
    <t>Alta</t>
  </si>
  <si>
    <t>Riesgo Residual</t>
  </si>
  <si>
    <t>COMPONENTE</t>
  </si>
  <si>
    <t>ACTIVIDADES PROGRAMADAS</t>
  </si>
  <si>
    <t>ACTIVIDADES CUMPLIDAS</t>
  </si>
  <si>
    <t>% DE CUMPLIMIENTO</t>
  </si>
  <si>
    <t>OBSERVACIONES</t>
  </si>
  <si>
    <t>Consulta Externa</t>
  </si>
  <si>
    <t>Gestión de la información
y Comunicaciones.</t>
  </si>
  <si>
    <t>Oficina de Planeacion - Recursos físicos</t>
  </si>
  <si>
    <t xml:space="preserve">
Planeacion y comunicaciones</t>
  </si>
  <si>
    <t>Política de Administración de Riesgos de Corrupción</t>
  </si>
  <si>
    <t>Construcción del Mapa de Riesgos de Corrupción</t>
  </si>
  <si>
    <t xml:space="preserve">Consulta y divulgación </t>
  </si>
  <si>
    <t>Monitoreo o revisión</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</si>
  <si>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</si>
  <si>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</si>
  <si>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</si>
  <si>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</si>
  <si>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Fortalecimiento de los canales de atención (suit, gobierno en linea)</t>
  </si>
  <si>
    <t xml:space="preserve"> Talento humano</t>
  </si>
  <si>
    <t xml:space="preserve"> Normativo y procedimental</t>
  </si>
  <si>
    <t xml:space="preserve"> Relacionamiento con el ciudadano</t>
  </si>
  <si>
    <t>Lineamientos de Transparencia Activa</t>
  </si>
  <si>
    <t>Lineamientos de Transparencia Pasiva</t>
  </si>
  <si>
    <t>Elaboración los Instrumentos de Gestión de la Información</t>
  </si>
  <si>
    <t>Criterio diferencial de accesibilidad</t>
  </si>
  <si>
    <t>Monitoreo del Acceso a la Información Pública</t>
  </si>
  <si>
    <t>Establecimiento de lenguaje apropiado a emplear según la caracterización</t>
  </si>
  <si>
    <t>programación de capacitaciones internas y externas y concursos de conocimiento</t>
  </si>
  <si>
    <t>Oficina Asesora de Planeación/Control Interno de Gestión.</t>
  </si>
  <si>
    <t>Nivel de Cumplimiento</t>
  </si>
  <si>
    <t xml:space="preserve">0 a 59% </t>
  </si>
  <si>
    <t xml:space="preserve">De 60 a 79% </t>
  </si>
  <si>
    <t>De 80 a 100%</t>
  </si>
  <si>
    <t>Porcentaje de Cumplimiento</t>
  </si>
  <si>
    <t>Bajo</t>
  </si>
  <si>
    <t>Medio</t>
  </si>
  <si>
    <t>Alto</t>
  </si>
  <si>
    <t>TOTAL PLAN</t>
  </si>
  <si>
    <t xml:space="preserve">
Seguimiento
</t>
  </si>
  <si>
    <t>Calificación</t>
  </si>
  <si>
    <t>Equipo de trabajo constituido</t>
  </si>
  <si>
    <t>Diagnóstico de la organización en materia de atención al ciudadano</t>
  </si>
  <si>
    <t>Oportunidades de mejora</t>
  </si>
  <si>
    <t>Plan de trabajo para el mejoramiento de la atención al ciudadano</t>
  </si>
  <si>
    <t>Plan de trabajo</t>
  </si>
  <si>
    <t>Correo anticorrupción</t>
  </si>
  <si>
    <t>Gestión de denuncias</t>
  </si>
  <si>
    <t>Control Interno Disciplinario</t>
  </si>
  <si>
    <t>Diagnóstico de canales de atención de la organización</t>
  </si>
  <si>
    <t>Formulación y puesta en marcha del Plan Anual de Vacantes</t>
  </si>
  <si>
    <t>Formulación y puesta en marcha del Plan de Previsión de Recurso Humano</t>
  </si>
  <si>
    <t>Formulación y puesta en marcha del Plan Estratégico de Talento Humano</t>
  </si>
  <si>
    <t>Formulación y puesta en marcha del Plan Institucional de Capacitación</t>
  </si>
  <si>
    <t>Encuesta de clima y cultura organizacional</t>
  </si>
  <si>
    <t>Formulación y puesta en marcha del Plan de Bienestar Social Incentivos Institucionales</t>
  </si>
  <si>
    <t>ASIGNACIÓN DE CITA PARA LA PRESTACIÓN DE SERVICIOS EN SALUD</t>
  </si>
  <si>
    <t>CERTIFICADO DE DEFUNCION</t>
  </si>
  <si>
    <t>CERTIFICADO DE NACIDO VIVO</t>
  </si>
  <si>
    <t>DISPENSACION DE MEDICAMENTOS Y DISPOSITIVOS MEDICOS</t>
  </si>
  <si>
    <t>EXAMEN DE LABORATORIO CLINICO</t>
  </si>
  <si>
    <t>HISTORIA CLINICA</t>
  </si>
  <si>
    <t>RADIOLOGIA E IMÁGENES DIAGNOSTICAS</t>
  </si>
  <si>
    <t>TERAPIA</t>
  </si>
  <si>
    <t>CERTIFICADO DE PAZ Y SALVO</t>
  </si>
  <si>
    <t>El usuario una vez agendada la cita podrá vía página web institucional consultar fecha y hora de la misma.</t>
  </si>
  <si>
    <t>El usuario no tiene que desplazarse a la institución para consultar fecha y hora de la cita.</t>
  </si>
  <si>
    <t>Mejor clasificación de mortalidad, reducción de tiempo de trámite</t>
  </si>
  <si>
    <t>Mejor clasificación de morbilidad, reducción de tiempo de trámite</t>
  </si>
  <si>
    <t>Entrega de medicamentos y dispositivos médicos sin individualizar</t>
  </si>
  <si>
    <t>El usuario puede consultar en línea si el resultado ya está confirmado para ser recepcionado en su correo personal.</t>
  </si>
  <si>
    <t>Menor tiempo de respuesta</t>
  </si>
  <si>
    <t>Mejorar la oportunidad de la respuesta a la solicitud con la búsqueda en línea.</t>
  </si>
  <si>
    <t>Permitir al usuario consultar el estado de cuenta e imprimir en línea el paz y salvo una vez esté cerrada la cuenta.</t>
  </si>
  <si>
    <t>El usuario no tiene que desplazarse a la institución para consultar estado de cuenta ni generar paz y salvo</t>
  </si>
  <si>
    <t xml:space="preserve">Estadística
Subgerencia de prestación de servicios
Auditoría médica
Planeación
</t>
  </si>
  <si>
    <t>Entrega de paquete completo de fórmula
Reducción del costo y tiempo en el procedimiento de reempaque e individualización.</t>
  </si>
  <si>
    <t>Servicio farmacéutico
Planeación</t>
  </si>
  <si>
    <t xml:space="preserve">Soporte terapéutico
Sistemas 
Planeacion </t>
  </si>
  <si>
    <t xml:space="preserve">Estructura administrativa y Direccionamiento estratégico  </t>
  </si>
  <si>
    <t>Seguimiento a las actividades financieras de la organización (&gt; 5 millones)</t>
  </si>
  <si>
    <t>Análisis y actualización de información relacionada con SARLAFT</t>
  </si>
  <si>
    <t>% de cumplimiento al reporte en la UIAF.</t>
  </si>
  <si>
    <t>Oficial de Cumplimiento SARLAFT</t>
  </si>
  <si>
    <t>Iniciativas Adicionales</t>
  </si>
  <si>
    <t>Mensual</t>
  </si>
  <si>
    <t>Informe de seguimiento a solicitudes de publicación de información en diferentes idiomas y lenguas de los grupos etnicos y culturales del país.</t>
  </si>
  <si>
    <t>La actividad no presente ejecución</t>
  </si>
  <si>
    <t>Subgerencia administrativa y financiera - Atención al Usuario.</t>
  </si>
  <si>
    <t>CERRADO OPORTUNO</t>
  </si>
  <si>
    <t xml:space="preserve">
Planeación
Atención al usuario
Facturación admisiones
Gestión de la información</t>
  </si>
  <si>
    <t xml:space="preserve">Planeación
Facturación
Cartera
Sistemas
</t>
  </si>
  <si>
    <t xml:space="preserve">Planeación
Ayudas Diagnósticas
Sistemas
</t>
  </si>
  <si>
    <t xml:space="preserve">Planeación
Archivo de HC
Sistemas
</t>
  </si>
  <si>
    <t xml:space="preserve">PLAN ANTICORRUPCIÓN, PARTICIPACIÓN, TRANSPARENCIA Y SERVICIO AL CIUDADANO
Hospital Universitario Departamental de Nariño - Vigencia 2020
</t>
  </si>
  <si>
    <t>PRIMER SEGUIMIENTO OFICINA DE CONTROL INTERNO - OCI
Corte 30 de ABRIL de 2020</t>
  </si>
  <si>
    <t>El usuario recibe por parte del hospital el antecedente para registro civil de defunción dentro de las 24 horas de transcurrido el hecho.</t>
  </si>
  <si>
    <t>El usuario recibe por parte del hospital el antecedente para registro civil de nacimiento dentro de las 24 horas de transcurrido el hecho.</t>
  </si>
  <si>
    <t xml:space="preserve">28/06/2020
</t>
  </si>
  <si>
    <t>RIESGOS DE CORRUPCIÓN 2020</t>
  </si>
  <si>
    <t>Apoyo Diagnóstico</t>
  </si>
  <si>
    <t xml:space="preserve">Atencion Ambulatoria </t>
  </si>
  <si>
    <t xml:space="preserve">Banco de Sangre </t>
  </si>
  <si>
    <t>Docencia e investigación</t>
  </si>
  <si>
    <t>Gestión Financiera / Cartera / Servicios</t>
  </si>
  <si>
    <t>Gestión Financiera / Contabilidad</t>
  </si>
  <si>
    <t>Gestión Financiera / Costos</t>
  </si>
  <si>
    <t xml:space="preserve">Gestión Financiera / Facturación </t>
  </si>
  <si>
    <t xml:space="preserve">Gestión Jurídica </t>
  </si>
  <si>
    <t>Hospitalización</t>
  </si>
  <si>
    <t>Imagenología</t>
  </si>
  <si>
    <t>Laboratorio Clínico</t>
  </si>
  <si>
    <t>Nutrición</t>
  </si>
  <si>
    <t>Oncología</t>
  </si>
  <si>
    <t>Patología</t>
  </si>
  <si>
    <t>Quirófano</t>
  </si>
  <si>
    <t xml:space="preserve">Rehabilitación </t>
  </si>
  <si>
    <t xml:space="preserve">Sala de Partos y Gineco </t>
  </si>
  <si>
    <t>Seguridad del paciente</t>
  </si>
  <si>
    <t xml:space="preserve">Servicio Farmacéutico </t>
  </si>
  <si>
    <t>Sistemas</t>
  </si>
  <si>
    <t>Soporte Sistemas</t>
  </si>
  <si>
    <t xml:space="preserve">SST </t>
  </si>
  <si>
    <t>Urgencias</t>
  </si>
  <si>
    <t>Delegar supervisores que no tienen la competencia requerida</t>
  </si>
  <si>
    <t>Cobro por realización de exámenes sin facturar a la institución</t>
  </si>
  <si>
    <t>Uso del poder (jerarquía) para asignar a otros niveles funciones no propias de la competencia</t>
  </si>
  <si>
    <t xml:space="preserve">Tráfico de influencias para priorizar exámenes </t>
  </si>
  <si>
    <t>Cobro por realización de trámites</t>
  </si>
  <si>
    <t xml:space="preserve">Ausencia de canales de comunicación </t>
  </si>
  <si>
    <t xml:space="preserve">Tráfico de influencias </t>
  </si>
  <si>
    <t>Amiguismo</t>
  </si>
  <si>
    <t>Dilacion de las etapas procesales con el propósito de obtener el vencimiento de términos o la prescripción de la acción disciplinaria</t>
  </si>
  <si>
    <t>Cobro por diligenciamiento de trámites</t>
  </si>
  <si>
    <t>Amigismo</t>
  </si>
  <si>
    <t>Clientelismo</t>
  </si>
  <si>
    <t>Designar supervisores que no cuentan con conocimiento suficiente para desempeñar la función</t>
  </si>
  <si>
    <t>Desconocimiento de la ley mediante interpretaciones subjetivas de las normas urgentes</t>
  </si>
  <si>
    <t xml:space="preserve">Concentración de información de determinadas actividades o procesos en una persona y usuaria para beneficio propio o de un tercero </t>
  </si>
  <si>
    <t>Sistemas de información susceptibles de manipulación o adulteración</t>
  </si>
  <si>
    <t xml:space="preserve">Sistema de información susceptible de manipulación o adulteración </t>
  </si>
  <si>
    <t xml:space="preserve">Falta de información sobre el estado del proceso del trámite al interior de la entidad </t>
  </si>
  <si>
    <t xml:space="preserve">Tráfico de influencias, amiguismo, persona influyente </t>
  </si>
  <si>
    <t>Favorecimiento para la escogencia de un contratista</t>
  </si>
  <si>
    <t>Estudios previos o de factibilidad manipulados por personas interesadas</t>
  </si>
  <si>
    <t>Amiguismos</t>
  </si>
  <si>
    <t>Cálculo incorrecto de dieta hospitalaria de paciente con via oral, sin tener en cuenta antecedentes médicos y terapéuticos generando eventos adversos</t>
  </si>
  <si>
    <t>Cálculo incorrecto de calorías y nutrientes del paciente, lo cual retraza la recuperación nutricional, provocando prolongacion de estancia hospitalaria</t>
  </si>
  <si>
    <t xml:space="preserve">Ausencia de soporte de facturación </t>
  </si>
  <si>
    <t>Tráfico de inluencias - Amiguismo, clientelismo</t>
  </si>
  <si>
    <t>Decisiones ajustadas a interes particulares</t>
  </si>
  <si>
    <t xml:space="preserve">Trafíco de influencias, amiguismo, clientelismo </t>
  </si>
  <si>
    <t>Diagnóstico errado</t>
  </si>
  <si>
    <t>Tráfico de influencias en el ingreso de usuarias en urgencias ginecobtetricas</t>
  </si>
  <si>
    <t>Sistemas de información suceptibles de manipulación o adulteración</t>
  </si>
  <si>
    <t>Ocultar a la ciudadanía información considerada pública</t>
  </si>
  <si>
    <t>Concentrar las labores de supervisión de múltiples contratos en poco personal</t>
  </si>
  <si>
    <t>Estudios previos o de factibilidad manipulados</t>
  </si>
  <si>
    <t>Contratar con compañias de papel, sin experiencia ni capacidad financiera</t>
  </si>
  <si>
    <t>Ocultar a la ciudadanía la información considerada como pública</t>
  </si>
  <si>
    <t>Designar supervisores que no cuentan con conocimientos suficientes para desempeñar la funciòn</t>
  </si>
  <si>
    <t xml:space="preserve">Trafico de influencias </t>
  </si>
  <si>
    <t>Actas
Certificados
Informes
Formatos
procedimientos</t>
  </si>
  <si>
    <t>Gestion Ambiental</t>
  </si>
  <si>
    <t>PROCEDIMIENTOS DEL SERVICIO</t>
  </si>
  <si>
    <t>EDUCACION A FUNCIONARIOS SOBRE PRECESOS INSTITUCIONALES PARA LA ATENCION- REALIZAR SEGUIMIENTOS A CASOS REPORTADOS</t>
  </si>
  <si>
    <t>MEJORAR LA COMUNICACIÓN EMPELANDO MEDIOS OFICIALES- REALIZAR REPORTES OPORTUNOS</t>
  </si>
  <si>
    <t>Tiempos  código único disciplinario Ley 734 de 2002</t>
  </si>
  <si>
    <t>Nuevos procedimientos del área.
Cumplimeinto Normatividad Hospital Universitario</t>
  </si>
  <si>
    <t xml:space="preserve">Personal cumpla con el perfil y la experiencia idonea para dirigir el proceso de gestion ambiental. </t>
  </si>
  <si>
    <t>Capacitaión continua en marco de actualización legal</t>
  </si>
  <si>
    <t>Plan estrategico anticorrupción</t>
  </si>
  <si>
    <t>Módulo de Auditoría DGH</t>
  </si>
  <si>
    <t>Ajuste a los procedimientos
nuevos indicadores</t>
  </si>
  <si>
    <t>1. Charlas o capacitaciones sobre las implicaiones legales del tema.</t>
  </si>
  <si>
    <t xml:space="preserve">1. Supervisión de las actuaciones. </t>
  </si>
  <si>
    <t>Reportar a ofiicina Jurídica y oficina de Subgerencia prestación de servicios</t>
  </si>
  <si>
    <t>Publicación de estudios en proceso</t>
  </si>
  <si>
    <t>Fortalecimiento del grupo de soporte nutricional
ENFERMERIA VERIFICA EN HISTORIA CLINICA ANTECEDENTES Y TRATAMIENTO
APOYO POR PARTE DEL PROCESO DE NUTRICION A ENFERMERIA EN REVISIÓN DE HC</t>
  </si>
  <si>
    <t>AUDITORIAS AL INTERIOR DEL PROCESO DE PACIENTE TRAZADOR POR PARE  TRIMESTRAL</t>
  </si>
  <si>
    <t>Procedimientos del proceso y politicas institucionales</t>
  </si>
  <si>
    <t>Continuar con lo seguimientos establecidos</t>
  </si>
  <si>
    <t>USO DE MEDIDAS DE SEGURIDAD - LISTA DE CHEQUEO DE DESINFECCION-ESTANDARIZAR Y ACTUALIZAR PROCESO DE DESINFECCION</t>
  </si>
  <si>
    <t>Guías y protocolos actualizados, completos y pertinentes
Mejorar procesos de selección, inducción y capacitación para garantizar personal competente e idóneo</t>
  </si>
  <si>
    <t>Capactar al personal asistencial y administrativo en cuando a brindar informacion realacionada con eventos adversos al paciente y la familia.</t>
  </si>
  <si>
    <t>Fortalecer el seguimiento a la ejecución contractual
Distribuir supervisión de contratos por competencias</t>
  </si>
  <si>
    <t xml:space="preserve">Implementar el proceso de registro de Proveedores (Financiero, Técnico y Jurídico) e incluir en los modelos de solicitud de cotización </t>
  </si>
  <si>
    <t>Seguimiento a la ley de transparencia e implementación en los canales de comunicación</t>
  </si>
  <si>
    <t>1. Contratar personal con experiencia en redes de datos
2. Por parte la direccion se debe involucrar mas a la oficina de gestion de información en los proyectos de construccion de nuevas instalaciones</t>
  </si>
  <si>
    <t>Adherirse a los procedimientos de contratación pública</t>
  </si>
  <si>
    <t>mejorar comunicacin empleando medios oficiales de comunicación
realizar reportes oportunos</t>
  </si>
  <si>
    <t xml:space="preserve">educación a funcionarios sobre procesos institucionales de atención
establecer y desarrollar mecanismos de comparendos 
realizar seguimiento a casos reportados </t>
  </si>
  <si>
    <t>Controles</t>
  </si>
  <si>
    <t>EDUCACION A FUNCIONARIOS SOBRE PROCESOS INSTITUCIONALES PARA LA ATENCION- REALIZAR SEGUIMIENTOS A CASOS REPORTADOS</t>
  </si>
  <si>
    <t>Revisar en el momento de la recepcion del dormato de supervision si esta acorde con las competencias requeridas</t>
  </si>
  <si>
    <t>Recepcion de la comunicación de la supervision. Y si  se encuentra una supervision que no esta acorde a las competencias se envia oficio de no aceptacion.</t>
  </si>
  <si>
    <t>El auxiliar administrativo de cada àrea verifica a diario las facturas correspondienntes a cada orden medica recibida, en caso de error  se corrige inmediatamente con el facturador</t>
  </si>
  <si>
    <t>Facturas de examenes de ayudas diagnosticas relacionadas en la historia clinica de cada paciente.</t>
  </si>
  <si>
    <t xml:space="preserve">Los trabajadores con personal a cargo se ajustan a los protocolos y procedimientos propios de cada area, </t>
  </si>
  <si>
    <t>Cumplimiento de agendas de acuerdo a la competencia.  ( agenda de turnos mensuales)</t>
  </si>
  <si>
    <t xml:space="preserve">El personal de cada area realiza el procedimiento de toma y procesamiento de estudio de acuerdo  al orden de llegada de las solicitudes medicas, dando prioridad unicamente a las solicitudes de urgencia vital </t>
  </si>
  <si>
    <t>Cumplimiento de tiempos establecidos de oportunidad en entrega de resultados indicadores que se encuentran en el POA.</t>
  </si>
  <si>
    <t xml:space="preserve">El personal de cada area realiza el procedimiento de toma y procesamiento de muestras  de acuerdo  al orden de llegada de las solicitudes medicas, dando prioridad unicamente a las solicitudes de urgencia vital </t>
  </si>
  <si>
    <t>Oportunidad en la entrega de hemocomponentes priorizando urgencias. INDICADORES QUE SE ENCUENTRAN EN EL POA</t>
  </si>
  <si>
    <t xml:space="preserve">El personal de cada area realiza el procedimiento de toma y procesamiento de muestras de acuerdo  al orden de llegada de las solicitudes medicas, dando prioridad unicamente a las solicitudes de urgencia vital </t>
  </si>
  <si>
    <t>El auxiliar administrativo de cada àrea verifica a diario las facturas correspondienntes a cada orden medica recibida, en caso de error  se corrige inmediatamente con el facturadorSeguimiento a ingresos abiertos
Reportes de facturación por área.</t>
  </si>
  <si>
    <t>Socializacion y evaluacion de los lineamientos para identificar cuando al paciente o familiar por decisión propia no acepta la aplicacion y uso determinada tecnlogia
Revision de reprtes de PRYGEA ( marzo de 2020)</t>
  </si>
  <si>
    <t>POLITICA DIVULGADA EN: 
https://www.hosdenar.gov.co/index.php/quienes-somos/politicas-institucionales/
POR MOTIVO DE DECLARATORIA DE PANDEMIA SARS CoV 2 SE REPROGRAMARA VIRTUALMENTE PARA EL MES DE JUNIO.</t>
  </si>
  <si>
    <t xml:space="preserve">Mapa construido y publicado en pagina web 
https://www.hosdenar.gov.co/index.php/transparencia/#1548942148868-ff80e5e5-8f6a
</t>
  </si>
  <si>
    <t>El proceso de construcción de los riesgos fue adelantado mediante talleres participativos en el mes de septiembre de 2019, en el mes de mayo de 2020 se adelanta ajuste a matrz de riesgos con lo sprocesos de manera virtual.</t>
  </si>
  <si>
    <t>Mapa construido y publicado en pagina web 
https://www.hosdenar.gov.co/index.php/transparencia/#1548942148868-ff80e5e5-8f6a
POR MOTIVO DE DECLARATORIA DE PANDEMIA SARS CoV 2 SE REPROGRAMARA VIRTUALMENTE PARA EL MES DE JUNIO.</t>
  </si>
  <si>
    <t xml:space="preserve">Procedimiento de estadística PREST-007 V1 HECHOS VITALES.pdf
http://hunired.hosdenar.gov.co/hunired2/index.php/apoyo/gestion-de-la-informacion/file/2884-prest-007-v1-hechos-vitales
</t>
  </si>
  <si>
    <t>PENDIENTE PROGRAMACIÓN DE REUNIONES CON SERVICIO FARMACÉUTICO EN EL MES DE JUNIO DE 2020</t>
  </si>
  <si>
    <t>PENDIENTE PROGRAMACIÓN DE REUNIONES CON AYUDAS DIAGNÓSTICAS Y GESTION DE LA INFORMACIÓN EN EL MES DE JUNIO DE 2020.
GESTION DE LA INFORMACIÓN HA ADELANTADO ANALISIS DE REQUERIMIENTOS Y ESTUDIO DE FACTIBILIDAD Y SEGURIDAD.</t>
  </si>
  <si>
    <t>PENDIENTE PROGRAMACIÓN DE REUNIONES CON GESTION DOCUMENTAL Y GESTION DE LA INFORMACIÓN EN EL MES DE JUNIO DE 2020.
GESTION DE LA INFORMACIÓN HA ADELANTADO ANALISIS DE REQUERIMIENTOS Y ESTUDIO DE FACTIBILIDAD Y SEGURIDAD.</t>
  </si>
  <si>
    <t>PENDIENTE PROGRAMACIÓN DE REUNIONES CON AYUDAS DIAGNÓSTICAS Y SISTEMAS EN EL MES DE JUNIO DE 2020.
GESTION DE LA INFORMACIÓN HA ADELANTADO ANALISIS DE REQUERIMIENTOS Y ESTUDIO DE FACTIBILIDAD Y SEGURIDAD.</t>
  </si>
  <si>
    <t>PENDIENTE PROGRAMACIÓN DE REUNIONES CON GESTION FINANCIERA Y SISTEMAS EN EL MES DE JUNIO DE 2020.
GESTION DE LA INFORMACIÓN HA ADELANTADO ANALISIS DE REQUERIMIENTOS Y ESTUDIO DE FACTIBILIDAD Y SEGURIDAD.</t>
  </si>
  <si>
    <t>PROCESO PLANIFICADO, ADELANTADO Y CULMINADO
https://www.hosdenar.gov.co/micrositios/rendicion_cuentas/?page_id=17
DOCUMENTOS EN PROCESO DE ELABORACIÓN DEL INFORME POR PARTE DE CONTROL INTERNO DE GESTIÓN</t>
  </si>
  <si>
    <t>DEBIDO A LOS CAMBIOS DEFINIDOS EN LA GERENCIA Y POR MOTIVO DE DECLARATORIA DE PANDEMIA SARS CoV 2 SE REPROGRAMARA PARA EL MES DE JULIO ESTA ACCIÓN.</t>
  </si>
  <si>
    <t>A DESARROLLARSE ENLOS MESES DE JUNIO A NOVIEMBRE DE 2020</t>
  </si>
  <si>
    <t>La evidencia presentada no soporta la esencia de la mejora que es la entrega del RC dentro de las 24 horas al usuario. Proximo seguimientose debe verificar la oprotunidad de la entrega del reguistro civil.</t>
  </si>
  <si>
    <t>La evidencia presentada no soporta la esencia de la mejora que es la entrega del RC de defunsion dentro de las 24 horas al usuario. Proximo seguimientose debe verificar la oprotunidad de la entrega del reguistro civil de defunsion en este caso.</t>
  </si>
  <si>
    <t>A DESARROLLARSE EN LOS MESES DE JUNIO A NOVIEMBRE DE 2020</t>
  </si>
  <si>
    <t>https://www.hosdenar.gov.co/index.php/busqueda-de-historia-clinica/</t>
  </si>
  <si>
    <t>Actividad en desarrollo. Implementación de base de datos y codificación de la aplicación.</t>
  </si>
  <si>
    <t>Ahora se transmite por el canal 7.</t>
  </si>
  <si>
    <t>Se solicita a la oficina de Control Interno de Gestión, la explicación sobre el requerimiendo presentado.</t>
  </si>
  <si>
    <t>https://www.hosdenar.gov.co/index.php/transparencia/#1529619761249-8bdcd168-6cfe
http://hunired.hosdenar.gov.co/hunired2/index.php/component/users/?view=login</t>
  </si>
  <si>
    <t>En el portal web se encuentra habilitados ciertos enlaces para que el usuario externo pueda descargar documentos para trámites. 
Al igual que en la intranet institucional.</t>
  </si>
  <si>
    <t>La actividad se encuentra totalmente cumplida</t>
  </si>
  <si>
    <t>Los links audibles en las páginas web no son viables dado su escaso uso y poca funcionalidad. 
El reconocimiento de huella dactilar en un portal web no es posible habilitarlo.</t>
  </si>
  <si>
    <t>La página web cuenta con traducción simultánea a idioma inglés.
No se han recibido solicitudes para publicar la información en idiomas y/o lenguas de grupos étnicos.</t>
  </si>
  <si>
    <t>la actividad cuenta con evidencias de implementación</t>
  </si>
  <si>
    <t>https://www.hosdenar.gov.co/index.php/transparencia/ En el presente enlace web institucional de la ley de transparencia Ley No 1712 de 2014.</t>
  </si>
  <si>
    <t>Contrato: 123.ABA.SP.0576-2020 con 360 TEC.             Contrato: 123.ABA.1772.2019 Red en Línea.               Contrato: 124.SGI.1781-2019 Gamma Ingenieros.         Contrato.  123.ABA.1775--2019. Ingenieria Telemática.</t>
  </si>
  <si>
    <t>Se incluye en el Plan estrategico de Talento Humano publicado el 31/01/2020 en el link de transparencia y acceso a la informaciòn/ planes Decreto 612 de 2018.  Se envia periodicamente informaciòn a Gerencia para provisiòn de vacantes, se publica en pàgina del HUDN personal de carrera administrativa que puede ser encargado y se reciben hojas de vida  para provisiòn de vacantes</t>
  </si>
  <si>
    <t>La actividad cuenta con evidencias de seguimiento y evaluación</t>
  </si>
  <si>
    <t>El Plan estrategico de Talento Humano fue publicado el 31/01/2020 en el link de transparencia y acceso a la informaciòn/ planes Decreto 612 de 2018.  Sus componentes se registran en el Plan operativo anual el cual se hace seguimiento trismestral desde planeaciòn se anexa informe de POA primer trimestre</t>
  </si>
  <si>
    <t>El Plan institucional de capacitaciòn fue adoptado mediante Resoluciòn 0211 del 4/02/2020 y publicado el 31/01/2020 en el link de transparencia y acceso a la informaciòn/ planes Decreto 612 de 2018.  Se anexa informe de cumplimiento</t>
  </si>
  <si>
    <t>Se anexa informe de ejecuciòn</t>
  </si>
  <si>
    <t>El Plan de Bienestar social e incentivos fue publicado el 31/01/2020 en el link de transparencia y acceso a la informaciòn/ planes Decreto 612 de 2018.  Se anexa informe de cumplimiento</t>
  </si>
  <si>
    <t xml:space="preserve">No se ha evidenciado casos en este trimestre en el área. </t>
  </si>
  <si>
    <t xml:space="preserve">Se entrega de turnos quirúrgicos según prioridad clínica en la oficina de cirugía, la cual es organizada en conjunto con coordinador de anestesia.  </t>
  </si>
  <si>
    <t xml:space="preserve">En el primer trimestre no existen quejas o inconformidades por atención de usuarias que reporten casos de trafico de influencias. </t>
  </si>
  <si>
    <t xml:space="preserve">Se presentó un caso de posible manipulación en la información de historia clinica ginecoobstetricia que fue analizado en COVE revisado por auditoria médica y oficina de Seguridad del Paciente, que concluye fallos en registro clinico mas no es tangible la manipulación. (Documento de analisis reposa en Vigilancia Epidemiologica del hospital) </t>
  </si>
  <si>
    <r>
      <t xml:space="preserve">Vigilancia de los procesos de ingreso al proceso de Internado Rotatorio en reuniones con universidades principalmente Comité Docencia Servicio, cumplimiento estricto al reglamento Interno de Internado Rotatorio y prácticas docente asitenciales en los diferentes programas con que cuenta el Hospital, revisión continua al anexo técnico de cada una de las Universidades, en cuanto a lo estipulado en la programación académica, vigilancia extricta de la no concurrencia del personal Médico de especialidades.
</t>
    </r>
    <r>
      <rPr>
        <sz val="12"/>
        <color rgb="FFFF0000"/>
        <rFont val="Arial"/>
        <family val="2"/>
      </rPr>
      <t>PENDIENTE ESTRUCTURACION DE CONTROLES</t>
    </r>
  </si>
  <si>
    <t>No se reportan casos de trafico de influencias. Se mejoraproceso de entrega de información de disponibilidad de camas a traves de comunicación reportada a líderes de procesos quienes hacen interrelación diaria con servicios. Grupo GIT en whatsapp. Ver adjunto evidencia foto entrega información.
PENDIENTE ESTRUCTURACION DE CONTROLES</t>
  </si>
  <si>
    <t>No se reportan casos de trafico de influencias. Se realiza programación quirúrgica en conjunto con coordinador de anestesiologia, asignación de camas a pacientes de URPA según disponibilidad reportada en comunicación grupo de líderes de procesos GIT Whatsapp.
PENDIENTE ESTRUCTURACION DE CONTROLES</t>
  </si>
  <si>
    <t>No se han presentado casos de diagnostico errado según reportes de auditoria médica y seguridad del paciente. 
PENDIENTE ESTRUCTURACION DE CONTROLES</t>
  </si>
  <si>
    <t xml:space="preserve">Se atiende a pacientes según evaluación realizada en triage.  No se reportan casos de trafico de infuencia y por ello no existen comparendos.   </t>
  </si>
  <si>
    <t xml:space="preserve">Se fortalece en este primer trimestre la utilización de medios de comunicación institucionales como presentación de información a traves de circulares y entrega de las mismas en correo electronico institucional autorizados.  Se deja alerta en pagina del hospital que advierte romper la cadena de desinformación. ver imagen.
PENDIENTE ESTRUCTURACION DE CONTROLES </t>
  </si>
  <si>
    <t>Se cuenta con profesionales idoneos para el manejo de los procesos y la informacion de la oficina juridica, lo cual minimiza el riesgo en el manejo de los procesos y documentos. Las actuaciones de los funcionarios deben estar enmarcadas en gestionar la aplicacion del principio de la imparcialidad, igualdad y objetividad.</t>
  </si>
  <si>
    <t>Se cumple la evaluacion tecnica juridica y financiera con el fin de brindar transparencia dentro del proceso contractual, lo cual puede evidenciarse en los diferentes procesos del HUDN</t>
  </si>
  <si>
    <t>ACTA UNICA DE RENDICION DE CUENTAS  DEL 29 DE ABRIL DE 2020</t>
  </si>
  <si>
    <t>EN EL MOMENTO LA ORGANIZACIÓN CARGA LA DOCUMENTACIÓN DE CONTRATOS EN SECOP
https://www.hosdenar.gov.co/index.php/contrataciones-vigencia-2020/
LAS PUBLICACIONES DEL SECOP SE ENCUENTRAN ACTUALIZADAS EN UN 90%  MIENTRAS QUE EL SIA SE ENCUENTRA ACTUALIZADO EN UN 100%</t>
  </si>
  <si>
    <t>siaobserva.auditoria.gov.co</t>
  </si>
  <si>
    <t>Las respuestas a solicitude son atendidas en un 100% de manera oportuna  asi como la devolucion de documentos a la dependecia de origen</t>
  </si>
  <si>
    <t xml:space="preserve">La oficina jurídica adelanta la atencion a derechos de peticiones y tutelas las cuales son atendidas en su totalidad dentro del termino establecido. Dicha evidencia puede ser verificada en los archivos de la oficina misma. </t>
  </si>
  <si>
    <t>EN EL PERIODO CORRESPONDIENTE SE REALIZARON 429 ENCUESTAS EN LOS DIFERENTES SERVICIOS DEL HUDN, CON UN RESULTADO EN CUANTO A LA SATISFACCIÓN GLOBAL DE 93,9%, LO QUE NOS DA A ENTENDER QUE DEL 100% DE USUARIOS QUE ASISTEN A NUESTRA ORGANIZACIÓN EL 93.9% SALE SATISFECHO CON AL ATENCIÓN PRESTADA</t>
  </si>
  <si>
    <t xml:space="preserve">La actividad se encuentra totalmente cumplida </t>
  </si>
  <si>
    <t xml:space="preserve">AL MOMENTO SE ENCUENTRA EN PROCESO DE ACTUALIZACIÓN DEL SUBPROCESO DE QUEJAS </t>
  </si>
  <si>
    <t xml:space="preserve"> La actividad cuenta con soporte documental </t>
  </si>
  <si>
    <t xml:space="preserve">ELABORACIÓN DE CIRCULAR POR PARTE DE SUBGERENCIA DE PRESTACIÓN DE SERVICIOS  A TODAS LAS COORDINACIONES PARA QUE SE DE CUMPLIMIENTO A LA RESPUESTA OPORTUNA DE LAS QUEJAS </t>
  </si>
  <si>
    <t xml:space="preserve">LAS ENCUESTAS SE REALIZAN DE MANERA TRIMESTRAL 429 ENCUESTAS POR TRIMESTRE </t>
  </si>
  <si>
    <t>La Oficina de Control Interno Disciplinario informa que a la fecha, no se ha recibido ningún correo electrónico en la cuenta denunciacorrupcion@hosdenar.gov.co, relacionado con denuncias por actos de corrupción.</t>
  </si>
  <si>
    <t>La actividad cuenta con soporte documental</t>
  </si>
  <si>
    <t>Los resultados del seguimiento se presentan en el siguiente informe.</t>
  </si>
  <si>
    <t>No se mencionan evidencias del trabajo previo para la realizacion de la rendicion de cuentas, en este caso reuniones previas, conformacion del equipo de trabajo.</t>
  </si>
  <si>
    <t>No se mencionan ni reportaron evidencias del trabajo previo para la realizacion de la rendicion de cuentas, en este caso reuniones previas, conformacion del equipo de trabajo, entre otras</t>
  </si>
  <si>
    <t>No se reportaron evaluaciones al respecto.</t>
  </si>
  <si>
    <r>
      <rPr>
        <sz val="9"/>
        <rFont val="Arial"/>
        <family val="2"/>
      </rPr>
      <t xml:space="preserve">El informe de Evaluacion fue elaborado por la Oficina de Control Interno de Gestión y publicado en la pagina web siguiente enlace:
</t>
    </r>
    <r>
      <rPr>
        <u/>
        <sz val="9"/>
        <rFont val="Arial"/>
        <family val="2"/>
      </rPr>
      <t xml:space="preserve">
https://www.hosdenar.gov.co/dependencias/control_interno/wp-content/uploads/2020/05/Informe-General-RC-2019.pdf</t>
    </r>
  </si>
  <si>
    <t>ARNULFO BELALCAZAR PEREZ
ASESOR OFICINA DE CONTROL INTERNO DE GESTION</t>
  </si>
  <si>
    <t>Actualizado 15 de mayo de 2020</t>
  </si>
  <si>
    <t xml:space="preserve">Seguimiento realizado por: OMAIRA LILIANA TIPAS Profesional Universitario OCIG
</t>
  </si>
  <si>
    <t>No se reportaron evidencias de seguimiento.</t>
  </si>
  <si>
    <t xml:space="preserve">El personal de cada area realiza el procedimiento de recepcion  y procesamiento de muestras  de acuerdo  al orden de llegada de las solicitudes medicas, dando prioridad unicamente a las solicitudes de urgencia vital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</si>
</sst>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dd/mm/yyyy;@"/>
  </numFmts>
  <fonts count="33" x14ac:knownFonts="1">
    <font>
      <sz val="11"/>
      <color theme="1"/>
      <name val="Calibri"/>
      <family val="2"/>
      <scheme val="minor"/>
    </font>
    <font>
      <sz val="11"/>
      <color theme="1"/>
      <name val="Cambria"/>
      <family val="2"/>
      <scheme val="major"/>
    </font>
    <font>
      <sz val="10"/>
      <color indexed="8"/>
      <name val="Arial"/>
      <family val="2"/>
    </font>
    <font>
      <sz val="12"/>
      <color theme="1"/>
      <name val="Calibri"/>
      <family val="2"/>
      <scheme val="minor"/>
    </font>
    <font>
      <u/>
      <sz val="11"/>
      <color theme="10"/>
      <name val="Calibri"/>
      <family val="2"/>
      <scheme val="minor"/>
    </font>
    <font>
      <sz val="11"/>
      <color theme="1"/>
      <name val="Calibri"/>
      <family val="2"/>
      <scheme val="minor"/>
    </font>
    <font>
      <b/>
      <sz val="9"/>
      <color indexed="81"/>
      <name val="Tahoma"/>
      <family val="2"/>
    </font>
    <font>
      <sz val="10"/>
      <name val="Arial"/>
      <family val="2"/>
    </font>
    <font>
      <u/>
      <sz val="10"/>
      <color theme="10"/>
      <name val="Arial"/>
      <family val="2"/>
    </font>
    <font>
      <sz val="9"/>
      <color theme="0"/>
      <name val="Arial"/>
      <family val="2"/>
    </font>
    <font>
      <b/>
      <sz val="9"/>
      <name val="Arial"/>
      <family val="2"/>
    </font>
    <font>
      <sz val="9"/>
      <color theme="1" tint="0.34998626667073579"/>
      <name val="Arial"/>
      <family val="2"/>
    </font>
    <font>
      <sz val="9"/>
      <name val="Arial"/>
      <family val="2"/>
    </font>
    <font>
      <sz val="9"/>
      <color theme="1"/>
      <name val="Arial"/>
      <family val="2"/>
    </font>
    <font>
      <sz val="11"/>
      <color rgb="FFFF0000"/>
      <name val="Cambria"/>
      <family val="2"/>
      <scheme val="major"/>
    </font>
    <font>
      <b/>
      <sz val="11"/>
      <color theme="1"/>
      <name val="Calibri"/>
      <family val="2"/>
      <scheme val="minor"/>
    </font>
    <font>
      <b/>
      <sz val="10"/>
      <color theme="1"/>
      <name val="Arial"/>
      <family val="2"/>
    </font>
    <font>
      <sz val="12"/>
      <color theme="1"/>
      <name val="Arial"/>
      <family val="2"/>
    </font>
    <font>
      <b/>
      <sz val="12"/>
      <color theme="1"/>
      <name val="Arial"/>
      <family val="2"/>
    </font>
    <font>
      <sz val="10"/>
      <name val="Franklin Gothic Medium"/>
      <family val="2"/>
    </font>
    <font>
      <sz val="9"/>
      <color rgb="FF000000"/>
      <name val="Arial"/>
      <family val="2"/>
    </font>
    <font>
      <sz val="9"/>
      <color rgb="FFFF0000"/>
      <name val="Arial"/>
      <family val="2"/>
    </font>
    <font>
      <b/>
      <sz val="11"/>
      <name val="Arial"/>
      <family val="2"/>
    </font>
    <font>
      <b/>
      <sz val="12"/>
      <name val="Arial"/>
      <family val="2"/>
    </font>
    <font>
      <sz val="11"/>
      <name val="Arial"/>
      <family val="2"/>
    </font>
    <font>
      <sz val="12"/>
      <name val="Arial"/>
      <family val="2"/>
    </font>
    <font>
      <sz val="12"/>
      <color theme="0"/>
      <name val="Arial"/>
      <family val="2"/>
    </font>
    <font>
      <sz val="12"/>
      <color rgb="FFFF0000"/>
      <name val="Arial"/>
      <family val="2"/>
    </font>
    <font>
      <u/>
      <sz val="9"/>
      <name val="Arial"/>
      <family val="2"/>
    </font>
    <font>
      <sz val="11"/>
      <name val="Cambria"/>
      <family val="2"/>
      <scheme val="major"/>
    </font>
    <font>
      <sz val="8"/>
      <color theme="1"/>
      <name val="Arial"/>
      <family val="2"/>
    </font>
    <font>
      <u/>
      <sz val="12"/>
      <color theme="10"/>
      <name val="Arial"/>
      <family val="2"/>
    </font>
    <font>
      <sz val="12"/>
      <name val="Franklin Gothic Medium"/>
      <family val="2"/>
    </font>
  </fonts>
  <fills count="20">
    <fill>
      <patternFill patternType="none"/>
    </fill>
    <fill>
      <patternFill patternType="gray125"/>
    </fill>
    <fill>
      <patternFill patternType="solid">
        <fgColor theme="0"/>
        <bgColor indexed="64"/>
      </patternFill>
    </fill>
    <fill>
      <patternFill patternType="solid">
        <fgColor rgb="FFBDCBD5"/>
        <bgColor indexed="64"/>
      </patternFill>
    </fill>
    <fill>
      <patternFill patternType="solid">
        <fgColor theme="5"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92D050"/>
        <bgColor rgb="FFFDE9D9"/>
      </patternFill>
    </fill>
    <fill>
      <patternFill patternType="solid">
        <fgColor rgb="FFFFFF00"/>
        <bgColor rgb="FFFDE9D9"/>
      </patternFill>
    </fill>
    <fill>
      <patternFill patternType="solid">
        <fgColor theme="3"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0">
    <xf numFmtId="0" fontId="0" fillId="0" borderId="0"/>
    <xf numFmtId="0" fontId="2" fillId="0" borderId="0"/>
    <xf numFmtId="164" fontId="3" fillId="0" borderId="0" applyFont="0" applyFill="0" applyBorder="0" applyAlignment="0" applyProtection="0"/>
    <xf numFmtId="0" fontId="3" fillId="0" borderId="0"/>
    <xf numFmtId="0" fontId="4" fillId="0" borderId="0" applyNumberFormat="0" applyFill="0" applyBorder="0" applyAlignment="0" applyProtection="0"/>
    <xf numFmtId="0" fontId="5" fillId="0" borderId="0"/>
    <xf numFmtId="0" fontId="7" fillId="0" borderId="0"/>
    <xf numFmtId="0" fontId="8" fillId="0" borderId="0" applyNumberFormat="0" applyFill="0" applyBorder="0" applyAlignment="0" applyProtection="0"/>
    <xf numFmtId="9" fontId="5" fillId="0" borderId="0" applyFont="0" applyFill="0" applyBorder="0" applyAlignment="0" applyProtection="0"/>
    <xf numFmtId="0" fontId="7" fillId="0" borderId="0"/>
  </cellStyleXfs>
  <cellXfs count="153">
    <xf numFmtId="0" fontId="0" fillId="0" borderId="0" xfId="0"/>
    <xf numFmtId="0" fontId="1" fillId="0" borderId="0" xfId="0" applyFont="1"/>
    <xf numFmtId="0" fontId="1" fillId="0" borderId="0" xfId="0" applyFont="1" applyBorder="1"/>
    <xf numFmtId="0" fontId="1" fillId="0" borderId="0" xfId="0" applyFont="1" applyAlignment="1">
      <alignment horizontal="center"/>
    </xf>
    <xf numFmtId="0" fontId="1" fillId="0" borderId="0" xfId="0" applyFont="1" applyAlignment="1"/>
    <xf numFmtId="0" fontId="10" fillId="0" borderId="1" xfId="0" applyFont="1" applyFill="1" applyBorder="1" applyAlignment="1">
      <alignment horizontal="center" vertical="center"/>
    </xf>
    <xf numFmtId="0" fontId="10" fillId="6" borderId="1" xfId="0" applyFont="1" applyFill="1" applyBorder="1" applyAlignment="1">
      <alignment horizontal="justify" vertical="center"/>
    </xf>
    <xf numFmtId="0" fontId="13" fillId="0" borderId="1" xfId="0" applyFont="1" applyFill="1" applyBorder="1" applyAlignment="1">
      <alignment vertical="top" wrapText="1"/>
    </xf>
    <xf numFmtId="0" fontId="13" fillId="0" borderId="1" xfId="0" applyNumberFormat="1" applyFont="1" applyBorder="1" applyAlignment="1" applyProtection="1">
      <alignment horizontal="center" vertical="center" wrapText="1"/>
    </xf>
    <xf numFmtId="165" fontId="12"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10" fillId="7" borderId="1" xfId="0" applyFont="1" applyFill="1" applyBorder="1" applyAlignment="1">
      <alignment horizontal="left" vertical="center" wrapText="1"/>
    </xf>
    <xf numFmtId="0" fontId="10" fillId="9" borderId="1" xfId="0" applyFont="1" applyFill="1" applyBorder="1" applyAlignment="1">
      <alignment horizontal="left" vertical="center" wrapText="1"/>
    </xf>
    <xf numFmtId="0" fontId="10" fillId="9" borderId="1" xfId="0" applyFont="1" applyFill="1" applyBorder="1" applyAlignment="1">
      <alignment horizontal="left" vertical="top" wrapText="1"/>
    </xf>
    <xf numFmtId="0" fontId="10" fillId="13" borderId="1" xfId="0" applyFont="1" applyFill="1" applyBorder="1" applyAlignment="1">
      <alignment horizontal="left" vertical="center" wrapText="1"/>
    </xf>
    <xf numFmtId="0" fontId="14" fillId="0" borderId="0" xfId="0" applyFont="1" applyFill="1"/>
    <xf numFmtId="0" fontId="15" fillId="17" borderId="1" xfId="0" applyFont="1" applyFill="1" applyBorder="1" applyAlignment="1">
      <alignment horizontal="center" vertical="center"/>
    </xf>
    <xf numFmtId="0" fontId="15" fillId="14" borderId="1" xfId="0" applyFont="1" applyFill="1" applyBorder="1" applyAlignment="1">
      <alignment horizontal="center" vertical="center"/>
    </xf>
    <xf numFmtId="0" fontId="15" fillId="16" borderId="1" xfId="0" applyFont="1" applyFill="1" applyBorder="1" applyAlignment="1">
      <alignment horizontal="center" vertical="center"/>
    </xf>
    <xf numFmtId="0" fontId="15" fillId="0" borderId="1" xfId="0" applyFont="1" applyBorder="1" applyAlignment="1">
      <alignment vertical="center"/>
    </xf>
    <xf numFmtId="0" fontId="16" fillId="12"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top" wrapText="1"/>
    </xf>
    <xf numFmtId="0" fontId="17" fillId="0" borderId="1" xfId="0" applyFont="1" applyFill="1" applyBorder="1" applyAlignment="1">
      <alignment vertical="center" wrapText="1"/>
    </xf>
    <xf numFmtId="0" fontId="18" fillId="15" borderId="1" xfId="0" applyFont="1" applyFill="1" applyBorder="1" applyAlignment="1">
      <alignment vertical="center" wrapText="1"/>
    </xf>
    <xf numFmtId="0" fontId="18" fillId="15" borderId="1" xfId="0" applyFont="1" applyFill="1" applyBorder="1" applyAlignment="1">
      <alignment horizontal="center" vertical="center"/>
    </xf>
    <xf numFmtId="0" fontId="18" fillId="15" borderId="1" xfId="0" applyFont="1" applyFill="1" applyBorder="1"/>
    <xf numFmtId="0" fontId="19" fillId="0" borderId="0" xfId="9" applyFont="1"/>
    <xf numFmtId="0" fontId="19" fillId="0" borderId="0" xfId="9" applyFont="1" applyAlignment="1">
      <alignment horizontal="center"/>
    </xf>
    <xf numFmtId="0" fontId="10" fillId="8" borderId="4" xfId="0" applyFont="1" applyFill="1" applyBorder="1" applyAlignment="1">
      <alignment horizontal="left" vertical="center" wrapText="1"/>
    </xf>
    <xf numFmtId="14" fontId="13" fillId="0" borderId="1" xfId="0" applyNumberFormat="1" applyFont="1" applyFill="1" applyBorder="1" applyAlignment="1">
      <alignment vertical="center" wrapText="1"/>
    </xf>
    <xf numFmtId="14" fontId="20" fillId="0" borderId="1" xfId="0" applyNumberFormat="1" applyFont="1" applyFill="1" applyBorder="1" applyAlignment="1">
      <alignment horizontal="center" vertical="center" wrapText="1"/>
    </xf>
    <xf numFmtId="14" fontId="20" fillId="0"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14" fontId="20" fillId="0" borderId="1" xfId="0" applyNumberFormat="1" applyFont="1" applyFill="1" applyBorder="1" applyAlignment="1">
      <alignment horizontal="right" vertical="center" wrapText="1"/>
    </xf>
    <xf numFmtId="14" fontId="12" fillId="0" borderId="1" xfId="5" applyNumberFormat="1" applyFont="1" applyFill="1" applyBorder="1" applyAlignment="1">
      <alignment horizontal="right" vertical="center"/>
    </xf>
    <xf numFmtId="14" fontId="12" fillId="0" borderId="1" xfId="0" applyNumberFormat="1" applyFont="1" applyFill="1" applyBorder="1" applyAlignment="1">
      <alignment horizontal="right" vertical="center"/>
    </xf>
    <xf numFmtId="165" fontId="12" fillId="0" borderId="1" xfId="0" applyNumberFormat="1" applyFont="1" applyFill="1" applyBorder="1" applyAlignment="1" applyProtection="1">
      <alignment horizontal="right" vertical="center"/>
      <protection locked="0"/>
    </xf>
    <xf numFmtId="0" fontId="10"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165" fontId="12" fillId="0" borderId="1" xfId="0" applyNumberFormat="1" applyFont="1" applyFill="1" applyBorder="1" applyAlignment="1" applyProtection="1">
      <alignment horizontal="center" vertical="center" wrapText="1"/>
    </xf>
    <xf numFmtId="0" fontId="12" fillId="0" borderId="1" xfId="5" applyFont="1" applyFill="1" applyBorder="1" applyAlignment="1">
      <alignment horizontal="center" vertical="top" wrapText="1"/>
    </xf>
    <xf numFmtId="0" fontId="10" fillId="13" borderId="1" xfId="0" applyFont="1" applyFill="1" applyBorder="1" applyAlignment="1">
      <alignment horizontal="left" vertical="center" wrapText="1"/>
    </xf>
    <xf numFmtId="0" fontId="12" fillId="0" borderId="1"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0" borderId="1" xfId="5" applyFont="1" applyFill="1" applyBorder="1" applyAlignment="1">
      <alignment vertical="top" wrapText="1"/>
    </xf>
    <xf numFmtId="0" fontId="13"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1" xfId="5" applyFont="1" applyFill="1" applyBorder="1" applyAlignment="1">
      <alignment horizontal="left" vertical="top" wrapText="1"/>
    </xf>
    <xf numFmtId="0" fontId="15" fillId="18"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vertical="top" wrapText="1"/>
    </xf>
    <xf numFmtId="0" fontId="1" fillId="0" borderId="0" xfId="0" applyFont="1" applyAlignment="1">
      <alignment vertical="top"/>
    </xf>
    <xf numFmtId="0" fontId="24" fillId="3" borderId="1" xfId="0" applyFont="1" applyFill="1" applyBorder="1" applyAlignment="1">
      <alignment horizontal="justify" vertical="center"/>
    </xf>
    <xf numFmtId="0" fontId="22" fillId="3" borderId="1" xfId="0" applyFont="1" applyFill="1" applyBorder="1" applyAlignment="1">
      <alignment horizontal="justify" vertical="center" wrapText="1"/>
    </xf>
    <xf numFmtId="0" fontId="22" fillId="10"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1" fillId="0" borderId="0" xfId="0" applyFont="1" applyAlignment="1">
      <alignment horizontal="center" vertical="center"/>
    </xf>
    <xf numFmtId="165" fontId="12" fillId="0" borderId="1" xfId="0" applyNumberFormat="1" applyFont="1" applyFill="1" applyBorder="1" applyAlignment="1" applyProtection="1">
      <alignment horizontal="right" vertical="center" wrapText="1"/>
      <protection locked="0"/>
    </xf>
    <xf numFmtId="9" fontId="18" fillId="14" borderId="1" xfId="8" applyNumberFormat="1" applyFont="1" applyFill="1" applyBorder="1" applyAlignment="1">
      <alignment horizontal="center" vertical="center"/>
    </xf>
    <xf numFmtId="0" fontId="23" fillId="15" borderId="1" xfId="6" applyFont="1" applyFill="1" applyBorder="1" applyAlignment="1">
      <alignment horizontal="center" vertical="center" wrapText="1"/>
    </xf>
    <xf numFmtId="0" fontId="12" fillId="0" borderId="1" xfId="5" applyFont="1" applyFill="1" applyBorder="1" applyAlignment="1">
      <alignment vertical="top" wrapText="1"/>
    </xf>
    <xf numFmtId="0" fontId="12" fillId="0" borderId="1" xfId="5" applyFont="1" applyFill="1" applyBorder="1" applyAlignment="1">
      <alignment vertical="top" wrapText="1"/>
    </xf>
    <xf numFmtId="0" fontId="21" fillId="0" borderId="1" xfId="5" applyFont="1" applyFill="1" applyBorder="1" applyAlignment="1">
      <alignment vertical="top" wrapText="1"/>
    </xf>
    <xf numFmtId="0" fontId="21" fillId="0" borderId="1" xfId="5" applyFont="1" applyFill="1" applyBorder="1" applyAlignment="1">
      <alignment vertical="center" wrapText="1"/>
    </xf>
    <xf numFmtId="0" fontId="21" fillId="0" borderId="1" xfId="0" applyFont="1" applyFill="1" applyBorder="1" applyAlignment="1">
      <alignment vertical="top" wrapText="1"/>
    </xf>
    <xf numFmtId="0" fontId="12" fillId="0" borderId="1" xfId="0" applyFont="1" applyFill="1" applyBorder="1" applyAlignment="1">
      <alignment vertical="top" wrapText="1"/>
    </xf>
    <xf numFmtId="0" fontId="22" fillId="10" borderId="1" xfId="0" applyFont="1" applyFill="1" applyBorder="1" applyAlignment="1">
      <alignment vertical="center" wrapText="1"/>
    </xf>
    <xf numFmtId="0" fontId="12" fillId="0" borderId="1" xfId="0" applyFont="1" applyFill="1" applyBorder="1" applyAlignment="1">
      <alignment vertical="center" wrapText="1"/>
    </xf>
    <xf numFmtId="0" fontId="12" fillId="18" borderId="1" xfId="0" applyFont="1" applyFill="1" applyBorder="1" applyAlignment="1">
      <alignment vertical="center" wrapText="1"/>
    </xf>
    <xf numFmtId="0" fontId="12" fillId="0" borderId="1" xfId="5" applyFont="1" applyFill="1" applyBorder="1" applyAlignment="1">
      <alignment vertical="center" wrapText="1"/>
    </xf>
    <xf numFmtId="0" fontId="20" fillId="0" borderId="1" xfId="0" applyFont="1" applyFill="1" applyBorder="1" applyAlignment="1">
      <alignment horizontal="left" vertical="top" wrapText="1"/>
    </xf>
    <xf numFmtId="0" fontId="25" fillId="0" borderId="1" xfId="9" applyFont="1" applyFill="1" applyBorder="1" applyAlignment="1">
      <alignment horizontal="center" vertical="center" wrapText="1"/>
    </xf>
    <xf numFmtId="0" fontId="25" fillId="5" borderId="1" xfId="9" applyFont="1" applyFill="1" applyBorder="1" applyAlignment="1">
      <alignment horizontal="center" vertical="center" wrapText="1"/>
    </xf>
    <xf numFmtId="0" fontId="25" fillId="0" borderId="1" xfId="9" applyFont="1" applyFill="1" applyBorder="1" applyAlignment="1">
      <alignment horizontal="left" vertical="top" wrapText="1"/>
    </xf>
    <xf numFmtId="0" fontId="25" fillId="0" borderId="1" xfId="9" applyFont="1" applyBorder="1" applyAlignment="1">
      <alignment horizontal="center"/>
    </xf>
    <xf numFmtId="0" fontId="25" fillId="0" borderId="1" xfId="9" applyFont="1" applyFill="1" applyBorder="1" applyAlignment="1">
      <alignment horizontal="center" vertical="top" wrapText="1"/>
    </xf>
    <xf numFmtId="0" fontId="26" fillId="17" borderId="1" xfId="9" applyFont="1" applyFill="1" applyBorder="1" applyAlignment="1">
      <alignment horizontal="center" vertical="center" wrapText="1"/>
    </xf>
    <xf numFmtId="0" fontId="25" fillId="19" borderId="1" xfId="9" applyFont="1" applyFill="1" applyBorder="1" applyAlignment="1">
      <alignment horizontal="center" vertical="center" wrapText="1"/>
    </xf>
    <xf numFmtId="0" fontId="12" fillId="14" borderId="1" xfId="0" applyFont="1" applyFill="1" applyBorder="1" applyAlignment="1">
      <alignment horizontal="left" vertical="center" wrapText="1"/>
    </xf>
    <xf numFmtId="0" fontId="13" fillId="14" borderId="1" xfId="0" applyFont="1" applyFill="1" applyBorder="1" applyAlignment="1">
      <alignment vertical="top" wrapText="1"/>
    </xf>
    <xf numFmtId="0" fontId="13" fillId="14" borderId="1" xfId="0" applyFont="1" applyFill="1" applyBorder="1" applyAlignment="1">
      <alignment vertical="top" wrapText="1"/>
    </xf>
    <xf numFmtId="0" fontId="13" fillId="14" borderId="1" xfId="0" applyFont="1" applyFill="1" applyBorder="1" applyAlignment="1">
      <alignment vertical="top" wrapText="1"/>
    </xf>
    <xf numFmtId="0" fontId="13" fillId="14" borderId="1" xfId="0" applyFont="1" applyFill="1" applyBorder="1" applyAlignment="1">
      <alignment vertical="top" wrapText="1"/>
    </xf>
    <xf numFmtId="165" fontId="12" fillId="0" borderId="1" xfId="0" applyNumberFormat="1" applyFont="1" applyFill="1" applyBorder="1" applyAlignment="1" applyProtection="1">
      <alignment horizontal="center" vertical="center" wrapText="1"/>
    </xf>
    <xf numFmtId="0" fontId="22" fillId="10" borderId="1" xfId="0" applyFont="1" applyFill="1" applyBorder="1" applyAlignment="1">
      <alignment horizontal="center" vertical="center" wrapText="1"/>
    </xf>
    <xf numFmtId="9" fontId="18" fillId="14" borderId="1" xfId="8" applyNumberFormat="1" applyFont="1" applyFill="1" applyBorder="1" applyAlignment="1">
      <alignment horizontal="center" vertical="center"/>
    </xf>
    <xf numFmtId="0" fontId="12" fillId="0" borderId="1" xfId="0" applyFont="1" applyFill="1" applyBorder="1" applyAlignment="1">
      <alignment vertical="top" wrapText="1"/>
    </xf>
    <xf numFmtId="0" fontId="22" fillId="5" borderId="11" xfId="0" applyFont="1" applyFill="1" applyBorder="1" applyAlignment="1">
      <alignment vertical="top" wrapText="1"/>
    </xf>
    <xf numFmtId="0" fontId="22" fillId="11" borderId="1" xfId="0" applyFont="1" applyFill="1" applyBorder="1" applyAlignment="1">
      <alignment vertical="top" wrapText="1"/>
    </xf>
    <xf numFmtId="0" fontId="12" fillId="0" borderId="1" xfId="4" applyFont="1" applyFill="1" applyBorder="1" applyAlignment="1">
      <alignment vertical="top" wrapText="1"/>
    </xf>
    <xf numFmtId="165" fontId="12" fillId="0" borderId="1" xfId="0" applyNumberFormat="1" applyFont="1" applyFill="1" applyBorder="1" applyAlignment="1" applyProtection="1">
      <alignment vertical="top" wrapText="1"/>
      <protection locked="0"/>
    </xf>
    <xf numFmtId="0" fontId="28" fillId="0" borderId="1" xfId="4" applyFont="1" applyFill="1" applyBorder="1" applyAlignment="1">
      <alignment vertical="top" wrapText="1"/>
    </xf>
    <xf numFmtId="0" fontId="12" fillId="0" borderId="0" xfId="0" applyFont="1" applyFill="1" applyAlignment="1">
      <alignment vertical="top" wrapText="1"/>
    </xf>
    <xf numFmtId="0" fontId="24" fillId="0" borderId="0" xfId="0" applyFont="1" applyAlignment="1">
      <alignment vertical="top"/>
    </xf>
    <xf numFmtId="0" fontId="22" fillId="5" borderId="12" xfId="0" applyFont="1" applyFill="1" applyBorder="1" applyAlignment="1">
      <alignment vertical="center" wrapText="1"/>
    </xf>
    <xf numFmtId="0" fontId="12" fillId="0" borderId="1" xfId="0" applyFont="1" applyFill="1" applyBorder="1" applyAlignment="1">
      <alignment horizontal="left" vertical="top" wrapText="1"/>
    </xf>
    <xf numFmtId="0" fontId="12" fillId="0" borderId="1" xfId="4" applyFont="1" applyFill="1" applyBorder="1" applyAlignment="1">
      <alignment horizontal="left" vertical="center" wrapText="1"/>
    </xf>
    <xf numFmtId="0" fontId="12" fillId="0" borderId="1" xfId="4" applyFont="1" applyFill="1" applyBorder="1" applyAlignment="1">
      <alignment horizontal="left" vertical="top" wrapText="1"/>
    </xf>
    <xf numFmtId="0" fontId="12" fillId="0" borderId="1" xfId="0" applyFont="1" applyFill="1" applyBorder="1" applyAlignment="1">
      <alignment horizontal="justify" vertical="center" wrapText="1"/>
    </xf>
    <xf numFmtId="0" fontId="28" fillId="0" borderId="1" xfId="4" applyFont="1" applyFill="1" applyBorder="1" applyAlignment="1">
      <alignment horizontal="justify" vertical="top" wrapText="1"/>
    </xf>
    <xf numFmtId="0" fontId="12" fillId="14" borderId="1" xfId="0" applyFont="1" applyFill="1" applyBorder="1" applyAlignment="1">
      <alignment horizontal="justify" vertical="center" wrapText="1"/>
    </xf>
    <xf numFmtId="0" fontId="12" fillId="0" borderId="1" xfId="0" applyFont="1" applyFill="1" applyBorder="1" applyAlignment="1">
      <alignment horizontal="justify" vertical="top" wrapText="1"/>
    </xf>
    <xf numFmtId="0" fontId="29" fillId="0" borderId="0" xfId="0" applyFont="1" applyAlignment="1">
      <alignment wrapText="1"/>
    </xf>
    <xf numFmtId="0" fontId="22" fillId="5" borderId="7"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1" xfId="5" applyFont="1" applyFill="1" applyBorder="1" applyAlignment="1">
      <alignment vertical="center" wrapText="1"/>
    </xf>
    <xf numFmtId="0" fontId="12" fillId="0" borderId="1" xfId="5" applyFont="1" applyFill="1" applyBorder="1" applyAlignment="1">
      <alignment vertical="top" wrapText="1"/>
    </xf>
    <xf numFmtId="0" fontId="9" fillId="2" borderId="1" xfId="0" applyFont="1" applyFill="1" applyBorder="1" applyAlignment="1">
      <alignment horizontal="center" vertical="center"/>
    </xf>
    <xf numFmtId="0" fontId="22" fillId="5" borderId="4" xfId="0" applyFont="1" applyFill="1" applyBorder="1" applyAlignment="1">
      <alignment horizontal="center" vertical="top" wrapText="1"/>
    </xf>
    <xf numFmtId="0" fontId="22" fillId="5" borderId="6" xfId="0" applyFont="1" applyFill="1" applyBorder="1" applyAlignment="1">
      <alignment horizontal="center" vertical="top"/>
    </xf>
    <xf numFmtId="0" fontId="22" fillId="5" borderId="5" xfId="0" applyFont="1" applyFill="1" applyBorder="1" applyAlignment="1">
      <alignment horizontal="center" vertical="top"/>
    </xf>
    <xf numFmtId="0" fontId="10" fillId="4"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13" xfId="5" applyFont="1" applyFill="1" applyBorder="1" applyAlignment="1">
      <alignment horizontal="center" vertical="center" wrapText="1"/>
    </xf>
    <xf numFmtId="0" fontId="12" fillId="0" borderId="3" xfId="5" applyFont="1" applyFill="1" applyBorder="1" applyAlignment="1">
      <alignment horizontal="center" vertical="center" wrapText="1"/>
    </xf>
    <xf numFmtId="0" fontId="25" fillId="0" borderId="2" xfId="9" applyFont="1" applyFill="1" applyBorder="1" applyAlignment="1">
      <alignment horizontal="center" vertical="center" wrapText="1"/>
    </xf>
    <xf numFmtId="0" fontId="25" fillId="0" borderId="13" xfId="9" applyFont="1" applyFill="1" applyBorder="1" applyAlignment="1">
      <alignment horizontal="center" vertical="center" wrapText="1"/>
    </xf>
    <xf numFmtId="0" fontId="25" fillId="0" borderId="3" xfId="9" applyFont="1" applyFill="1" applyBorder="1" applyAlignment="1">
      <alignment horizontal="center" vertical="center" wrapText="1"/>
    </xf>
    <xf numFmtId="0" fontId="22" fillId="15" borderId="1" xfId="6" applyFont="1" applyFill="1" applyBorder="1" applyAlignment="1">
      <alignment horizontal="center" vertical="center"/>
    </xf>
    <xf numFmtId="0" fontId="23" fillId="15" borderId="1" xfId="6" applyFont="1" applyFill="1" applyBorder="1" applyAlignment="1">
      <alignment horizontal="center" vertical="center" wrapText="1"/>
    </xf>
    <xf numFmtId="0" fontId="23" fillId="15" borderId="4" xfId="6" applyFont="1" applyFill="1" applyBorder="1" applyAlignment="1">
      <alignment horizontal="center" vertical="center"/>
    </xf>
    <xf numFmtId="0" fontId="23" fillId="15" borderId="5" xfId="6" applyFont="1" applyFill="1" applyBorder="1" applyAlignment="1">
      <alignment horizontal="center" vertical="center"/>
    </xf>
    <xf numFmtId="0" fontId="23" fillId="15" borderId="2" xfId="6" applyFont="1" applyFill="1" applyBorder="1" applyAlignment="1">
      <alignment horizontal="center" vertical="center" wrapText="1"/>
    </xf>
    <xf numFmtId="0" fontId="23" fillId="15" borderId="3" xfId="6" applyFont="1" applyFill="1" applyBorder="1" applyAlignment="1">
      <alignment horizontal="center" vertical="center" wrapText="1"/>
    </xf>
    <xf numFmtId="0" fontId="16" fillId="0" borderId="8" xfId="0" applyFont="1" applyBorder="1" applyAlignment="1">
      <alignment horizontal="center" vertical="center" wrapText="1"/>
    </xf>
    <xf numFmtId="0" fontId="30" fillId="0" borderId="0" xfId="0" applyFont="1" applyAlignment="1">
      <alignment horizontal="left" vertical="top" wrapText="1"/>
    </xf>
    <xf numFmtId="0" fontId="30" fillId="0" borderId="0" xfId="0" applyFont="1" applyAlignment="1">
      <alignment vertical="center"/>
    </xf>
    <xf numFmtId="0" fontId="30" fillId="0" borderId="0" xfId="0" applyFont="1"/>
    <xf numFmtId="0" fontId="30" fillId="0" borderId="0" xfId="0" applyFont="1" applyAlignment="1">
      <alignment horizontal="left" vertical="top" wrapText="1"/>
    </xf>
    <xf numFmtId="0" fontId="32" fillId="0" borderId="0" xfId="9" applyFont="1"/>
    <xf numFmtId="0" fontId="25" fillId="0" borderId="2" xfId="0" applyFont="1" applyFill="1" applyBorder="1" applyAlignment="1">
      <alignment horizontal="left" vertical="top" wrapText="1"/>
    </xf>
    <xf numFmtId="0" fontId="25" fillId="0" borderId="13"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1" xfId="9" applyFont="1" applyFill="1" applyBorder="1" applyAlignment="1">
      <alignment horizontal="left" vertical="top"/>
    </xf>
    <xf numFmtId="0" fontId="31" fillId="0" borderId="1" xfId="4" applyFont="1" applyFill="1" applyBorder="1" applyAlignment="1">
      <alignment horizontal="left" vertical="top" wrapText="1"/>
    </xf>
    <xf numFmtId="0" fontId="25" fillId="0" borderId="14" xfId="9" applyFont="1" applyFill="1" applyBorder="1" applyAlignment="1">
      <alignment horizontal="center" vertical="top" wrapText="1"/>
    </xf>
    <xf numFmtId="0" fontId="25" fillId="0" borderId="15" xfId="9" applyFont="1" applyFill="1" applyBorder="1" applyAlignment="1">
      <alignment horizontal="center" vertical="top" wrapText="1"/>
    </xf>
    <xf numFmtId="0" fontId="25" fillId="0" borderId="16" xfId="9" applyFont="1" applyFill="1" applyBorder="1" applyAlignment="1">
      <alignment horizontal="center" vertical="top" wrapText="1"/>
    </xf>
  </cellXfs>
  <cellStyles count="10">
    <cellStyle name="Hipervínculo" xfId="4" builtinId="8"/>
    <cellStyle name="Hipervínculo 2" xfId="7"/>
    <cellStyle name="Millares [0] 2" xfId="2"/>
    <cellStyle name="Normal" xfId="0" builtinId="0"/>
    <cellStyle name="Normal 2" xfId="5"/>
    <cellStyle name="Normal 2 2" xfId="1"/>
    <cellStyle name="Normal 2 3" xfId="9"/>
    <cellStyle name="Normal 3" xfId="3"/>
    <cellStyle name="Normal 4" xfId="6"/>
    <cellStyle name="Porcentaje" xfId="8" builtinId="5"/>
  </cellStyles>
  <dxfs count="14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0"/>
      </font>
      <fill>
        <patternFill>
          <bgColor rgb="FFFF0000"/>
        </patternFill>
      </fill>
    </dxf>
    <dxf>
      <font>
        <color theme="1"/>
      </font>
      <fill>
        <patternFill>
          <bgColor rgb="FF00B050"/>
        </patternFill>
      </fill>
    </dxf>
    <dxf>
      <font>
        <color theme="0"/>
      </font>
      <fill>
        <patternFill>
          <bgColor rgb="FFFF0000"/>
        </patternFill>
      </fill>
    </dxf>
    <dxf>
      <font>
        <color theme="0"/>
      </font>
      <fill>
        <patternFill>
          <bgColor rgb="FFFF0000"/>
        </patternFill>
      </fill>
    </dxf>
    <dxf>
      <font>
        <color theme="1"/>
      </font>
      <fill>
        <patternFill>
          <bgColor rgb="FFFFFF00"/>
        </patternFill>
      </fill>
    </dxf>
    <dxf>
      <font>
        <color theme="1"/>
      </font>
      <fill>
        <patternFill>
          <bgColor rgb="FF92D050"/>
        </patternFill>
      </fill>
    </dxf>
    <dxf>
      <fill>
        <patternFill>
          <bgColor rgb="FFFFFF66"/>
        </patternFill>
      </fill>
    </dxf>
    <dxf>
      <fill>
        <patternFill>
          <bgColor rgb="FFB0C979"/>
        </patternFill>
      </fill>
    </dxf>
    <dxf>
      <fill>
        <patternFill>
          <bgColor rgb="FF00B050"/>
        </patternFill>
      </fill>
    </dxf>
    <dxf>
      <font>
        <color theme="0"/>
      </font>
      <fill>
        <patternFill>
          <bgColor rgb="FFFF0000"/>
        </patternFill>
      </fill>
    </dxf>
    <dxf>
      <font>
        <color theme="1"/>
      </font>
      <fill>
        <patternFill>
          <bgColor rgb="FFFF9966"/>
        </patternFill>
      </fill>
    </dxf>
    <dxf>
      <font>
        <color theme="0"/>
      </font>
      <fill>
        <patternFill>
          <bgColor rgb="FFFF0000"/>
        </patternFill>
      </fill>
    </dxf>
    <dxf>
      <font>
        <color theme="1"/>
      </font>
      <fill>
        <patternFill>
          <bgColor rgb="FFFFFF00"/>
        </patternFill>
      </fill>
    </dxf>
    <dxf>
      <font>
        <color theme="1"/>
      </font>
      <fill>
        <patternFill>
          <bgColor rgb="FF92D050"/>
        </patternFill>
      </fill>
    </dxf>
    <dxf>
      <fill>
        <patternFill>
          <bgColor rgb="FFFFFF66"/>
        </patternFill>
      </fill>
    </dxf>
    <dxf>
      <fill>
        <patternFill>
          <bgColor rgb="FFB0C979"/>
        </patternFill>
      </fill>
    </dxf>
    <dxf>
      <fill>
        <patternFill>
          <bgColor rgb="FF00B050"/>
        </patternFill>
      </fill>
    </dxf>
    <dxf>
      <font>
        <color theme="0"/>
      </font>
      <fill>
        <patternFill>
          <bgColor rgb="FFFF0000"/>
        </patternFill>
      </fill>
    </dxf>
    <dxf>
      <font>
        <color theme="1"/>
      </font>
      <fill>
        <patternFill>
          <bgColor rgb="FFFF9966"/>
        </patternFill>
      </fill>
    </dxf>
    <dxf>
      <font>
        <color theme="1"/>
      </font>
      <fill>
        <patternFill>
          <bgColor rgb="FF92D050"/>
        </patternFill>
      </fill>
    </dxf>
    <dxf>
      <font>
        <color theme="0"/>
      </font>
      <fill>
        <patternFill>
          <bgColor rgb="FFFF0000"/>
        </patternFill>
      </fill>
    </dxf>
    <dxf>
      <font>
        <color theme="1"/>
      </font>
      <fill>
        <patternFill>
          <bgColor rgb="FF00B050"/>
        </patternFill>
      </fill>
    </dxf>
    <dxf>
      <font>
        <color theme="0"/>
      </font>
      <fill>
        <patternFill>
          <bgColor rgb="FFFF0000"/>
        </patternFill>
      </fill>
    </dxf>
    <dxf>
      <font>
        <color theme="1"/>
      </font>
      <fill>
        <patternFill>
          <bgColor rgb="FF92D050"/>
        </patternFill>
      </fill>
    </dxf>
    <dxf>
      <font>
        <color theme="0"/>
      </font>
      <fill>
        <patternFill>
          <bgColor rgb="FFFF0000"/>
        </patternFill>
      </fill>
    </dxf>
    <dxf>
      <font>
        <color theme="1"/>
      </font>
      <fill>
        <patternFill>
          <bgColor rgb="FF00B050"/>
        </patternFill>
      </fill>
    </dxf>
    <dxf>
      <font>
        <color theme="0"/>
      </font>
      <fill>
        <patternFill>
          <bgColor rgb="FFFF0000"/>
        </patternFill>
      </fill>
    </dxf>
    <dxf>
      <font>
        <color theme="0"/>
      </font>
      <fill>
        <patternFill>
          <bgColor rgb="FFFF0000"/>
        </patternFill>
      </fill>
    </dxf>
    <dxf>
      <font>
        <color theme="1"/>
      </font>
      <fill>
        <patternFill>
          <bgColor rgb="FFFFFF00"/>
        </patternFill>
      </fill>
    </dxf>
    <dxf>
      <font>
        <color theme="1"/>
      </font>
      <fill>
        <patternFill>
          <bgColor rgb="FF92D050"/>
        </patternFill>
      </fill>
    </dxf>
    <dxf>
      <fill>
        <patternFill>
          <bgColor rgb="FFFFFF66"/>
        </patternFill>
      </fill>
    </dxf>
    <dxf>
      <fill>
        <patternFill>
          <bgColor rgb="FFB0C979"/>
        </patternFill>
      </fill>
    </dxf>
    <dxf>
      <fill>
        <patternFill>
          <bgColor rgb="FF00B050"/>
        </patternFill>
      </fill>
    </dxf>
    <dxf>
      <font>
        <color theme="0"/>
      </font>
      <fill>
        <patternFill>
          <bgColor rgb="FFFF0000"/>
        </patternFill>
      </fill>
    </dxf>
    <dxf>
      <font>
        <color theme="1"/>
      </font>
      <fill>
        <patternFill>
          <bgColor rgb="FFFF9966"/>
        </patternFill>
      </fill>
    </dxf>
    <dxf>
      <font>
        <color theme="1"/>
      </font>
      <fill>
        <patternFill>
          <bgColor rgb="FF92D050"/>
        </patternFill>
      </fill>
    </dxf>
    <dxf>
      <font>
        <color theme="0"/>
      </font>
      <fill>
        <patternFill>
          <bgColor rgb="FFFF0000"/>
        </patternFill>
      </fill>
    </dxf>
    <dxf>
      <font>
        <color theme="1"/>
      </font>
      <fill>
        <patternFill>
          <bgColor rgb="FF00B050"/>
        </patternFill>
      </fill>
    </dxf>
    <dxf>
      <font>
        <color theme="0"/>
      </font>
      <fill>
        <patternFill>
          <bgColor rgb="FFFF0000"/>
        </patternFill>
      </fill>
    </dxf>
    <dxf>
      <font>
        <color theme="0"/>
      </font>
      <fill>
        <patternFill>
          <bgColor rgb="FFFF0000"/>
        </patternFill>
      </fill>
    </dxf>
    <dxf>
      <font>
        <color theme="1"/>
      </font>
      <fill>
        <patternFill>
          <bgColor rgb="FFFFFF00"/>
        </patternFill>
      </fill>
    </dxf>
    <dxf>
      <font>
        <color theme="1"/>
      </font>
      <fill>
        <patternFill>
          <bgColor rgb="FF92D050"/>
        </patternFill>
      </fill>
    </dxf>
    <dxf>
      <fill>
        <patternFill>
          <bgColor rgb="FFFFFF66"/>
        </patternFill>
      </fill>
    </dxf>
    <dxf>
      <fill>
        <patternFill>
          <bgColor rgb="FFB0C979"/>
        </patternFill>
      </fill>
    </dxf>
    <dxf>
      <fill>
        <patternFill>
          <bgColor rgb="FF00B050"/>
        </patternFill>
      </fill>
    </dxf>
    <dxf>
      <font>
        <color theme="0"/>
      </font>
      <fill>
        <patternFill>
          <bgColor rgb="FFFF0000"/>
        </patternFill>
      </fill>
    </dxf>
    <dxf>
      <font>
        <color theme="1"/>
      </font>
      <fill>
        <patternFill>
          <bgColor rgb="FFFF9966"/>
        </patternFill>
      </fill>
    </dxf>
    <dxf>
      <font>
        <color theme="1"/>
      </font>
      <fill>
        <patternFill>
          <bgColor rgb="FF92D050"/>
        </patternFill>
      </fill>
    </dxf>
    <dxf>
      <font>
        <color theme="0"/>
      </font>
      <fill>
        <patternFill>
          <bgColor rgb="FFFF0000"/>
        </patternFill>
      </fill>
    </dxf>
    <dxf>
      <font>
        <color theme="1"/>
      </font>
      <fill>
        <patternFill>
          <bgColor rgb="FF00B050"/>
        </patternFill>
      </fill>
    </dxf>
    <dxf>
      <font>
        <color theme="0"/>
      </font>
      <fill>
        <patternFill>
          <bgColor rgb="FFFF0000"/>
        </patternFill>
      </fill>
    </dxf>
    <dxf>
      <font>
        <color theme="1"/>
      </font>
      <fill>
        <patternFill>
          <bgColor rgb="FF92D050"/>
        </patternFill>
      </fill>
    </dxf>
    <dxf>
      <font>
        <color theme="0"/>
      </font>
      <fill>
        <patternFill>
          <bgColor rgb="FFFF0000"/>
        </patternFill>
      </fill>
    </dxf>
    <dxf>
      <font>
        <color theme="1"/>
      </font>
      <fill>
        <patternFill>
          <bgColor rgb="FF92D050"/>
        </patternFill>
      </fill>
    </dxf>
    <dxf>
      <font>
        <color theme="0"/>
      </font>
      <fill>
        <patternFill>
          <bgColor rgb="FFFF0000"/>
        </patternFill>
      </fill>
    </dxf>
    <dxf>
      <font>
        <color theme="1"/>
      </font>
      <fill>
        <patternFill>
          <bgColor rgb="FF92D050"/>
        </patternFill>
      </fill>
    </dxf>
    <dxf>
      <font>
        <color theme="0"/>
      </font>
      <fill>
        <patternFill>
          <bgColor rgb="FFFF0000"/>
        </patternFill>
      </fill>
    </dxf>
    <dxf>
      <font>
        <color theme="0"/>
      </font>
      <fill>
        <patternFill>
          <bgColor rgb="FFFF0000"/>
        </patternFill>
      </fill>
    </dxf>
    <dxf>
      <font>
        <color theme="1"/>
      </font>
      <fill>
        <patternFill>
          <bgColor rgb="FFFFFF00"/>
        </patternFill>
      </fill>
    </dxf>
    <dxf>
      <font>
        <color theme="1"/>
      </font>
      <fill>
        <patternFill>
          <bgColor rgb="FF92D050"/>
        </patternFill>
      </fill>
    </dxf>
    <dxf>
      <fill>
        <patternFill>
          <bgColor rgb="FFFFFF66"/>
        </patternFill>
      </fill>
    </dxf>
    <dxf>
      <fill>
        <patternFill>
          <bgColor rgb="FFB0C979"/>
        </patternFill>
      </fill>
    </dxf>
    <dxf>
      <fill>
        <patternFill>
          <bgColor rgb="FF00B050"/>
        </patternFill>
      </fill>
    </dxf>
    <dxf>
      <font>
        <color theme="0"/>
      </font>
      <fill>
        <patternFill>
          <bgColor rgb="FFFF0000"/>
        </patternFill>
      </fill>
    </dxf>
    <dxf>
      <font>
        <color theme="1"/>
      </font>
      <fill>
        <patternFill>
          <bgColor rgb="FFFF9966"/>
        </patternFill>
      </fill>
    </dxf>
    <dxf>
      <font>
        <color theme="1"/>
      </font>
      <fill>
        <patternFill>
          <bgColor rgb="FF00B050"/>
        </patternFill>
      </fill>
    </dxf>
    <dxf>
      <font>
        <color theme="0"/>
      </font>
      <fill>
        <patternFill>
          <bgColor rgb="FFFF0000"/>
        </patternFill>
      </fill>
    </dxf>
    <dxf>
      <font>
        <color theme="1"/>
      </font>
      <fill>
        <patternFill>
          <bgColor rgb="FF92D050"/>
        </patternFill>
      </fill>
    </dxf>
    <dxf>
      <font>
        <color theme="0"/>
      </font>
      <fill>
        <patternFill>
          <bgColor rgb="FFFF0000"/>
        </patternFill>
      </fill>
    </dxf>
    <dxf>
      <font>
        <color theme="1"/>
      </font>
      <fill>
        <patternFill>
          <bgColor rgb="FF00B050"/>
        </patternFill>
      </fill>
    </dxf>
    <dxf>
      <font>
        <color theme="0"/>
      </font>
      <fill>
        <patternFill>
          <bgColor rgb="FFFF0000"/>
        </patternFill>
      </fill>
    </dxf>
    <dxf>
      <font>
        <color theme="1"/>
      </font>
      <fill>
        <patternFill>
          <bgColor rgb="FF92D050"/>
        </patternFill>
      </fill>
    </dxf>
    <dxf>
      <font>
        <color theme="0"/>
      </font>
      <fill>
        <patternFill>
          <bgColor rgb="FFFF0000"/>
        </patternFill>
      </fill>
    </dxf>
    <dxf>
      <font>
        <color theme="0"/>
      </font>
      <fill>
        <patternFill>
          <bgColor rgb="FFFF0000"/>
        </patternFill>
      </fill>
    </dxf>
    <dxf>
      <font>
        <color theme="1"/>
      </font>
      <fill>
        <patternFill>
          <bgColor rgb="FFFFFF00"/>
        </patternFill>
      </fill>
    </dxf>
    <dxf>
      <font>
        <color theme="1"/>
      </font>
      <fill>
        <patternFill>
          <bgColor rgb="FF92D050"/>
        </patternFill>
      </fill>
    </dxf>
    <dxf>
      <fill>
        <patternFill>
          <bgColor rgb="FFFFFF66"/>
        </patternFill>
      </fill>
    </dxf>
    <dxf>
      <fill>
        <patternFill>
          <bgColor rgb="FFB0C979"/>
        </patternFill>
      </fill>
    </dxf>
    <dxf>
      <fill>
        <patternFill>
          <bgColor rgb="FF00B050"/>
        </patternFill>
      </fill>
    </dxf>
    <dxf>
      <font>
        <color theme="0"/>
      </font>
      <fill>
        <patternFill>
          <bgColor rgb="FFFF0000"/>
        </patternFill>
      </fill>
    </dxf>
    <dxf>
      <font>
        <color theme="1"/>
      </font>
      <fill>
        <patternFill>
          <bgColor rgb="FFFF9966"/>
        </patternFill>
      </fill>
    </dxf>
    <dxf>
      <font>
        <color theme="1"/>
      </font>
      <fill>
        <patternFill>
          <bgColor rgb="FF92D050"/>
        </patternFill>
      </fill>
    </dxf>
    <dxf>
      <font>
        <color theme="0"/>
      </font>
      <fill>
        <patternFill>
          <bgColor rgb="FFFF0000"/>
        </patternFill>
      </fill>
    </dxf>
    <dxf>
      <font>
        <color theme="0"/>
      </font>
      <fill>
        <patternFill>
          <bgColor rgb="FFFF0000"/>
        </patternFill>
      </fill>
    </dxf>
    <dxf>
      <font>
        <color theme="1"/>
      </font>
      <fill>
        <patternFill>
          <bgColor rgb="FFFFFF00"/>
        </patternFill>
      </fill>
    </dxf>
    <dxf>
      <font>
        <color theme="1"/>
      </font>
      <fill>
        <patternFill>
          <bgColor rgb="FF92D050"/>
        </patternFill>
      </fill>
    </dxf>
    <dxf>
      <fill>
        <patternFill>
          <bgColor rgb="FFFFFF66"/>
        </patternFill>
      </fill>
    </dxf>
    <dxf>
      <fill>
        <patternFill>
          <bgColor rgb="FFB0C979"/>
        </patternFill>
      </fill>
    </dxf>
    <dxf>
      <fill>
        <patternFill>
          <bgColor rgb="FF00B050"/>
        </patternFill>
      </fill>
    </dxf>
    <dxf>
      <font>
        <color theme="0"/>
      </font>
      <fill>
        <patternFill>
          <bgColor rgb="FFFF0000"/>
        </patternFill>
      </fill>
    </dxf>
    <dxf>
      <font>
        <color theme="1"/>
      </font>
      <fill>
        <patternFill>
          <bgColor rgb="FFFF9966"/>
        </patternFill>
      </fill>
    </dxf>
    <dxf>
      <font>
        <color theme="1"/>
      </font>
      <fill>
        <patternFill>
          <bgColor rgb="FF92D050"/>
        </patternFill>
      </fill>
    </dxf>
    <dxf>
      <font>
        <color theme="0"/>
      </font>
      <fill>
        <patternFill>
          <bgColor rgb="FFFF0000"/>
        </patternFill>
      </fill>
    </dxf>
    <dxf>
      <fill>
        <patternFill>
          <bgColor rgb="FFFFFF66"/>
        </patternFill>
      </fill>
    </dxf>
    <dxf>
      <fill>
        <patternFill>
          <bgColor rgb="FFB0C979"/>
        </patternFill>
      </fill>
    </dxf>
    <dxf>
      <fill>
        <patternFill>
          <bgColor rgb="FF00B050"/>
        </patternFill>
      </fill>
    </dxf>
    <dxf>
      <font>
        <color theme="0"/>
      </font>
      <fill>
        <patternFill>
          <bgColor rgb="FFFF0000"/>
        </patternFill>
      </fill>
    </dxf>
    <dxf>
      <font>
        <color theme="1"/>
      </font>
      <fill>
        <patternFill>
          <bgColor rgb="FFFF9966"/>
        </patternFill>
      </fill>
    </dxf>
    <dxf>
      <font>
        <color theme="0"/>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92D050"/>
        </patternFill>
      </fill>
    </dxf>
    <dxf>
      <font>
        <color theme="0"/>
      </font>
      <fill>
        <patternFill>
          <bgColor rgb="FFFF0000"/>
        </patternFill>
      </fill>
    </dxf>
    <dxf>
      <font>
        <color theme="1"/>
      </font>
      <fill>
        <patternFill>
          <bgColor rgb="FF92D050"/>
        </patternFill>
      </fill>
    </dxf>
    <dxf>
      <font>
        <color theme="0"/>
      </font>
      <fill>
        <patternFill>
          <bgColor rgb="FFFF0000"/>
        </patternFill>
      </fill>
    </dxf>
    <dxf>
      <font>
        <color theme="1"/>
      </font>
      <fill>
        <patternFill>
          <bgColor rgb="FF92D050"/>
        </patternFill>
      </fill>
    </dxf>
    <dxf>
      <font>
        <color theme="0"/>
      </font>
      <fill>
        <patternFill>
          <bgColor rgb="FFFF0000"/>
        </patternFill>
      </fill>
    </dxf>
    <dxf>
      <font>
        <color theme="1"/>
      </font>
      <fill>
        <patternFill>
          <bgColor rgb="FF92D050"/>
        </patternFill>
      </fill>
    </dxf>
    <dxf>
      <font>
        <color theme="0"/>
      </font>
      <fill>
        <patternFill>
          <bgColor rgb="FFFF0000"/>
        </patternFill>
      </fill>
    </dxf>
    <dxf>
      <font>
        <color theme="1"/>
      </font>
      <fill>
        <patternFill>
          <bgColor rgb="FF92D050"/>
        </patternFill>
      </fill>
    </dxf>
    <dxf>
      <font>
        <color theme="0"/>
      </font>
      <fill>
        <patternFill>
          <bgColor rgb="FFFF0000"/>
        </patternFill>
      </fill>
    </dxf>
    <dxf>
      <font>
        <color theme="1"/>
      </font>
      <fill>
        <patternFill>
          <bgColor rgb="FF92D050"/>
        </patternFill>
      </fill>
    </dxf>
    <dxf>
      <font>
        <color theme="0"/>
      </font>
      <fill>
        <patternFill>
          <bgColor rgb="FFFF0000"/>
        </patternFill>
      </fill>
    </dxf>
    <dxf>
      <font>
        <color theme="0"/>
      </font>
      <fill>
        <patternFill>
          <bgColor rgb="FFFF0000"/>
        </patternFill>
      </fill>
    </dxf>
    <dxf>
      <font>
        <color theme="1"/>
      </font>
      <fill>
        <patternFill>
          <bgColor rgb="FFFFFF00"/>
        </patternFill>
      </fill>
    </dxf>
    <dxf>
      <font>
        <color theme="1"/>
      </font>
      <fill>
        <patternFill>
          <bgColor rgb="FF92D050"/>
        </patternFill>
      </fill>
    </dxf>
    <dxf>
      <fill>
        <patternFill>
          <bgColor rgb="FFFFFF66"/>
        </patternFill>
      </fill>
    </dxf>
    <dxf>
      <fill>
        <patternFill>
          <bgColor rgb="FFB0C979"/>
        </patternFill>
      </fill>
    </dxf>
    <dxf>
      <fill>
        <patternFill>
          <bgColor rgb="FF00B050"/>
        </patternFill>
      </fill>
    </dxf>
    <dxf>
      <font>
        <color theme="1"/>
      </font>
      <fill>
        <patternFill>
          <bgColor rgb="FF92D050"/>
        </patternFill>
      </fill>
    </dxf>
    <dxf>
      <font>
        <color theme="0"/>
      </font>
      <fill>
        <patternFill>
          <bgColor rgb="FFFF0000"/>
        </patternFill>
      </fill>
    </dxf>
    <dxf>
      <font>
        <color theme="0"/>
      </font>
      <fill>
        <patternFill>
          <bgColor rgb="FFFF0000"/>
        </patternFill>
      </fill>
    </dxf>
    <dxf>
      <font>
        <color theme="1"/>
      </font>
      <fill>
        <patternFill>
          <bgColor rgb="FFFF9966"/>
        </patternFill>
      </fill>
    </dxf>
    <dxf>
      <font>
        <color theme="1"/>
      </font>
      <fill>
        <patternFill>
          <bgColor rgb="FF00B05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31752</xdr:colOff>
      <xdr:row>54</xdr:row>
      <xdr:rowOff>190501</xdr:rowOff>
    </xdr:from>
    <xdr:to>
      <xdr:col>8</xdr:col>
      <xdr:colOff>1966812</xdr:colOff>
      <xdr:row>54</xdr:row>
      <xdr:rowOff>1280585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4702" y="10706101"/>
          <a:ext cx="1935060" cy="1090084"/>
        </a:xfrm>
        <a:prstGeom prst="rect">
          <a:avLst/>
        </a:prstGeom>
      </xdr:spPr>
    </xdr:pic>
    <xdr:clientData/>
  </xdr:twoCellAnchor>
  <xdr:twoCellAnchor editAs="oneCell">
    <xdr:from>
      <xdr:col>8</xdr:col>
      <xdr:colOff>52917</xdr:colOff>
      <xdr:row>53</xdr:row>
      <xdr:rowOff>201083</xdr:rowOff>
    </xdr:from>
    <xdr:to>
      <xdr:col>8</xdr:col>
      <xdr:colOff>1948713</xdr:colOff>
      <xdr:row>53</xdr:row>
      <xdr:rowOff>1291166</xdr:rowOff>
    </xdr:to>
    <xdr:pic>
      <xdr:nvPicPr>
        <xdr:cNvPr id="3"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15867" y="9335558"/>
          <a:ext cx="1895796" cy="1090083"/>
        </a:xfrm>
        <a:prstGeom prst="rect">
          <a:avLst/>
        </a:prstGeom>
      </xdr:spPr>
    </xdr:pic>
    <xdr:clientData/>
  </xdr:twoCellAnchor>
  <xdr:twoCellAnchor editAs="oneCell">
    <xdr:from>
      <xdr:col>8</xdr:col>
      <xdr:colOff>31751</xdr:colOff>
      <xdr:row>65</xdr:row>
      <xdr:rowOff>201083</xdr:rowOff>
    </xdr:from>
    <xdr:to>
      <xdr:col>8</xdr:col>
      <xdr:colOff>1966811</xdr:colOff>
      <xdr:row>65</xdr:row>
      <xdr:rowOff>1291167</xdr:rowOff>
    </xdr:to>
    <xdr:pic>
      <xdr:nvPicPr>
        <xdr:cNvPr id="4"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4701" y="21765683"/>
          <a:ext cx="1935060" cy="1090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MILIA/AppData/Local/Temp/antitramites%20hudn%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_Archivos/2019/CONTROL%20INTERNO%20DE%20GESTION/CONTROL%20INTERNO%20OTIPAS/2.%20INFORMES%20VARIOS/1.%20INFORMES%20PLAN%20ANTICORRUPCION/Anticorrupcion%202018/antitramites%20hudn%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mprada/Configuraci&#243;n%20local/Archivos%20temporales%20de%20Internet/Content.Outlook/U0N9MWXX/Estrategias%20de%20racionalizaci&#243;n%20de%20tr&#225;mites%20naci&#243;n%2017Ju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_ARCHIVOS/CONTROL%20INTERNO%20OTIPAS/9.%20PLANES%20DE%20MEJORA%20EXTERNOS/PLANES%20DE%20MEJORA%20SUPERSALUD/I%20PLAN%20DE%20MEJORA%20SUPERSALUD%202016/1.%20FICHA%20TECNICA%20EVALUACI&#211;N%20PLAN%20DE%20MEJORA%20SUPERSALUD%20I%20-%20SEGUIMIENTO%20O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v>0</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v>0</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DE MEJORAMIENTO"/>
      <sheetName val="Datos"/>
      <sheetName val="Hoja1"/>
    </sheetNames>
    <sheetDataSet>
      <sheetData sheetId="0"/>
      <sheetData sheetId="1"/>
      <sheetData sheetId="2">
        <row r="2">
          <cell r="E2" t="str">
            <v>La actividad no presente ejecución</v>
          </cell>
        </row>
        <row r="3">
          <cell r="E3" t="str">
            <v>La actividad cuenta con soporte documental</v>
          </cell>
        </row>
        <row r="4">
          <cell r="E4" t="str">
            <v>La actividad cuenta con evidencias de implementación</v>
          </cell>
        </row>
        <row r="5">
          <cell r="E5" t="str">
            <v>La actividad cuenta con evidencias de seguimiento y evaluación</v>
          </cell>
        </row>
        <row r="6">
          <cell r="E6" t="str">
            <v>La actividad se encuentra totalmente cumplida</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osdenar.gov.co/index.php/transparenci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osdenar.gov.co/index.php/transparencia/%20En%20el%20presente%20enlace%20web%20institucional%20de%20la%20ley%20de%20transparencia%20Ley%20No%201712%20de%20201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Q80"/>
  <sheetViews>
    <sheetView tabSelected="1" zoomScaleNormal="100" workbookViewId="0">
      <selection activeCell="B80" sqref="B80"/>
    </sheetView>
  </sheetViews>
  <sheetFormatPr baseColWidth="10" defaultRowHeight="14.25" x14ac:dyDescent="0.2"/>
  <cols>
    <col min="1" max="1" width="4.28515625" style="1" customWidth="1"/>
    <col min="2" max="2" width="19.140625" style="4" customWidth="1"/>
    <col min="3" max="3" width="17.7109375" style="1" customWidth="1"/>
    <col min="4" max="4" width="18" style="59" customWidth="1"/>
    <col min="5" max="5" width="21.7109375" style="1" customWidth="1"/>
    <col min="6" max="6" width="18.7109375" style="4" customWidth="1"/>
    <col min="7" max="7" width="13" style="1" customWidth="1"/>
    <col min="8" max="8" width="12.85546875" style="1" customWidth="1"/>
    <col min="9" max="9" width="30" style="101" customWidth="1"/>
    <col min="10" max="10" width="8.140625" style="1" customWidth="1"/>
    <col min="11" max="11" width="11.5703125" style="1" customWidth="1"/>
    <col min="12" max="12" width="18.5703125" style="1" customWidth="1"/>
    <col min="13" max="13" width="19.140625" style="1" customWidth="1"/>
    <col min="14" max="14" width="12.42578125" style="1" customWidth="1"/>
    <col min="15" max="15" width="19.5703125" style="1" customWidth="1"/>
    <col min="16" max="16" width="30.28515625" style="110" customWidth="1"/>
    <col min="17" max="17" width="17.7109375" style="1" customWidth="1"/>
    <col min="18" max="16384" width="11.42578125" style="1"/>
  </cols>
  <sheetData>
    <row r="1" spans="1:16" ht="82.5" customHeight="1" x14ac:dyDescent="0.2">
      <c r="A1" s="117"/>
      <c r="B1" s="117"/>
      <c r="C1" s="117"/>
      <c r="D1" s="118" t="s">
        <v>223</v>
      </c>
      <c r="E1" s="119"/>
      <c r="F1" s="120"/>
      <c r="G1" s="111" t="s">
        <v>224</v>
      </c>
      <c r="H1" s="112"/>
      <c r="I1" s="112"/>
      <c r="J1" s="112"/>
      <c r="K1" s="112"/>
      <c r="L1" s="112"/>
      <c r="M1" s="112"/>
      <c r="N1" s="112"/>
      <c r="O1" s="112"/>
      <c r="P1" s="113"/>
    </row>
    <row r="2" spans="1:16" ht="23.25" customHeight="1" x14ac:dyDescent="0.2">
      <c r="A2" s="122" t="s">
        <v>13</v>
      </c>
      <c r="B2" s="123" t="s">
        <v>12</v>
      </c>
      <c r="C2" s="124"/>
      <c r="D2" s="121" t="s">
        <v>11</v>
      </c>
      <c r="E2" s="121"/>
      <c r="F2" s="121"/>
      <c r="G2" s="51"/>
      <c r="H2" s="52"/>
      <c r="I2" s="95"/>
      <c r="J2" s="52"/>
      <c r="K2" s="52"/>
      <c r="L2" s="52"/>
      <c r="M2" s="52"/>
      <c r="N2" s="52"/>
      <c r="O2" s="52"/>
      <c r="P2" s="102"/>
    </row>
    <row r="3" spans="1:16" s="3" customFormat="1" ht="69.75" customHeight="1" x14ac:dyDescent="0.2">
      <c r="A3" s="122"/>
      <c r="B3" s="60" t="s">
        <v>10</v>
      </c>
      <c r="C3" s="61" t="s">
        <v>9</v>
      </c>
      <c r="D3" s="62" t="s">
        <v>8</v>
      </c>
      <c r="E3" s="62" t="s">
        <v>7</v>
      </c>
      <c r="F3" s="74" t="s">
        <v>14</v>
      </c>
      <c r="G3" s="62" t="s">
        <v>23</v>
      </c>
      <c r="H3" s="62" t="s">
        <v>24</v>
      </c>
      <c r="I3" s="96" t="s">
        <v>15</v>
      </c>
      <c r="J3" s="63" t="s">
        <v>16</v>
      </c>
      <c r="K3" s="62" t="s">
        <v>17</v>
      </c>
      <c r="L3" s="62" t="s">
        <v>18</v>
      </c>
      <c r="M3" s="62" t="s">
        <v>19</v>
      </c>
      <c r="N3" s="62" t="s">
        <v>20</v>
      </c>
      <c r="O3" s="62" t="s">
        <v>22</v>
      </c>
      <c r="P3" s="92" t="s">
        <v>21</v>
      </c>
    </row>
    <row r="4" spans="1:16" ht="108.75" customHeight="1" x14ac:dyDescent="0.2">
      <c r="A4" s="5">
        <v>1</v>
      </c>
      <c r="B4" s="6" t="s">
        <v>6</v>
      </c>
      <c r="C4" s="53" t="s">
        <v>139</v>
      </c>
      <c r="D4" s="55" t="s">
        <v>25</v>
      </c>
      <c r="E4" s="54" t="s">
        <v>26</v>
      </c>
      <c r="F4" s="77" t="s">
        <v>3</v>
      </c>
      <c r="G4" s="38">
        <v>43929</v>
      </c>
      <c r="H4" s="65">
        <v>43929</v>
      </c>
      <c r="I4" s="94" t="s">
        <v>336</v>
      </c>
      <c r="J4" s="7" t="s">
        <v>394</v>
      </c>
      <c r="K4" s="8" t="str">
        <f t="shared" ref="K4:K47" si="0">IF(J4=0,"",IF(J4="La actividad no presente ejecución","ABIERTO",IF(J4="La actividad se encuentra totalmente cumplida","CERRADO","EN EJECUCIÓN")))</f>
        <v>EN EJECUCIÓN</v>
      </c>
      <c r="L4" s="65">
        <v>43929</v>
      </c>
      <c r="M4" s="41" t="str">
        <f t="shared" ref="M4:M35" si="1">IF(L4="","",IF(L4&gt;H4,"INOPORTUNO","OPORTUNO"))</f>
        <v>OPORTUNO</v>
      </c>
      <c r="N4" s="10" t="str">
        <f t="shared" ref="N4:N35" si="2">IF(J4=0,"",IF(J4="La actividad no presente ejecución","0%",IF(J4="La actividad se encuentra totalmente cumplida","100%",IF(J4="La actividad cuenta con soporte documental","1%-33%",IF(J4="La actividad cuenta con evidencias de implementación","34%-69%","70%-99%")))))</f>
        <v>1%-33%</v>
      </c>
      <c r="O4" s="9" t="str">
        <f t="shared" ref="O4:O46" si="3">IF(L4="","",IF(K4="CERRADO",IF(L4&lt;=H4,"CERRADO OPORTUNO","CERRADO INOPORTUNO")," "))</f>
        <v xml:space="preserve"> </v>
      </c>
      <c r="P4" s="103"/>
    </row>
    <row r="5" spans="1:16" ht="108.75" customHeight="1" x14ac:dyDescent="0.2">
      <c r="A5" s="5">
        <v>2</v>
      </c>
      <c r="B5" s="6" t="s">
        <v>6</v>
      </c>
      <c r="C5" s="53" t="s">
        <v>140</v>
      </c>
      <c r="D5" s="55" t="s">
        <v>27</v>
      </c>
      <c r="E5" s="54" t="s">
        <v>28</v>
      </c>
      <c r="F5" s="77" t="s">
        <v>3</v>
      </c>
      <c r="G5" s="38">
        <v>43929</v>
      </c>
      <c r="H5" s="65">
        <v>43929</v>
      </c>
      <c r="I5" s="94" t="s">
        <v>337</v>
      </c>
      <c r="J5" s="7" t="s">
        <v>365</v>
      </c>
      <c r="K5" s="8" t="str">
        <f t="shared" si="0"/>
        <v>EN EJECUCIÓN</v>
      </c>
      <c r="L5" s="65">
        <v>43929</v>
      </c>
      <c r="M5" s="41" t="str">
        <f t="shared" si="1"/>
        <v>OPORTUNO</v>
      </c>
      <c r="N5" s="10" t="str">
        <f t="shared" si="2"/>
        <v>70%-99%</v>
      </c>
      <c r="O5" s="9" t="str">
        <f t="shared" si="3"/>
        <v xml:space="preserve"> </v>
      </c>
      <c r="P5" s="103"/>
    </row>
    <row r="6" spans="1:16" ht="108.75" customHeight="1" x14ac:dyDescent="0.2">
      <c r="A6" s="5">
        <v>3</v>
      </c>
      <c r="B6" s="6" t="s">
        <v>6</v>
      </c>
      <c r="C6" s="125" t="s">
        <v>141</v>
      </c>
      <c r="D6" s="55" t="s">
        <v>29</v>
      </c>
      <c r="E6" s="54" t="s">
        <v>30</v>
      </c>
      <c r="F6" s="77" t="s">
        <v>3</v>
      </c>
      <c r="G6" s="38">
        <v>43862</v>
      </c>
      <c r="H6" s="36">
        <v>44196</v>
      </c>
      <c r="I6" s="97" t="s">
        <v>338</v>
      </c>
      <c r="J6" s="7" t="s">
        <v>365</v>
      </c>
      <c r="K6" s="8" t="str">
        <f t="shared" si="0"/>
        <v>EN EJECUCIÓN</v>
      </c>
      <c r="L6" s="65">
        <v>43921</v>
      </c>
      <c r="M6" s="41" t="str">
        <f t="shared" si="1"/>
        <v>OPORTUNO</v>
      </c>
      <c r="N6" s="10" t="str">
        <f t="shared" si="2"/>
        <v>70%-99%</v>
      </c>
      <c r="O6" s="9" t="str">
        <f t="shared" si="3"/>
        <v xml:space="preserve"> </v>
      </c>
      <c r="P6" s="103"/>
    </row>
    <row r="7" spans="1:16" ht="108.75" customHeight="1" x14ac:dyDescent="0.2">
      <c r="A7" s="5">
        <v>4</v>
      </c>
      <c r="B7" s="6" t="s">
        <v>6</v>
      </c>
      <c r="C7" s="126"/>
      <c r="D7" s="55" t="s">
        <v>31</v>
      </c>
      <c r="E7" s="54" t="s">
        <v>32</v>
      </c>
      <c r="F7" s="77" t="s">
        <v>3</v>
      </c>
      <c r="G7" s="38">
        <v>43861</v>
      </c>
      <c r="H7" s="38">
        <v>44196</v>
      </c>
      <c r="I7" s="94" t="s">
        <v>337</v>
      </c>
      <c r="J7" s="7" t="s">
        <v>361</v>
      </c>
      <c r="K7" s="8" t="str">
        <f t="shared" si="0"/>
        <v>EN EJECUCIÓN</v>
      </c>
      <c r="L7" s="65">
        <v>44196</v>
      </c>
      <c r="M7" s="41" t="str">
        <f t="shared" si="1"/>
        <v>OPORTUNO</v>
      </c>
      <c r="N7" s="10" t="str">
        <f t="shared" si="2"/>
        <v>34%-69%</v>
      </c>
      <c r="O7" s="41" t="str">
        <f t="shared" si="3"/>
        <v xml:space="preserve"> </v>
      </c>
      <c r="P7" s="103"/>
    </row>
    <row r="8" spans="1:16" ht="108.75" customHeight="1" x14ac:dyDescent="0.2">
      <c r="A8" s="5">
        <v>5</v>
      </c>
      <c r="B8" s="6" t="s">
        <v>6</v>
      </c>
      <c r="C8" s="125" t="s">
        <v>142</v>
      </c>
      <c r="D8" s="55" t="s">
        <v>33</v>
      </c>
      <c r="E8" s="54" t="s">
        <v>34</v>
      </c>
      <c r="F8" s="77" t="s">
        <v>158</v>
      </c>
      <c r="G8" s="38">
        <v>43929</v>
      </c>
      <c r="H8" s="65">
        <v>44196</v>
      </c>
      <c r="I8" s="94" t="s">
        <v>339</v>
      </c>
      <c r="J8" s="7" t="s">
        <v>394</v>
      </c>
      <c r="K8" s="8" t="str">
        <f t="shared" si="0"/>
        <v>EN EJECUCIÓN</v>
      </c>
      <c r="L8" s="65">
        <v>44196</v>
      </c>
      <c r="M8" s="41" t="str">
        <f t="shared" si="1"/>
        <v>OPORTUNO</v>
      </c>
      <c r="N8" s="10" t="str">
        <f t="shared" si="2"/>
        <v>1%-33%</v>
      </c>
      <c r="O8" s="41" t="str">
        <f t="shared" si="3"/>
        <v xml:space="preserve"> </v>
      </c>
      <c r="P8" s="104"/>
    </row>
    <row r="9" spans="1:16" ht="108.75" customHeight="1" x14ac:dyDescent="0.2">
      <c r="A9" s="5">
        <v>6</v>
      </c>
      <c r="B9" s="6" t="s">
        <v>6</v>
      </c>
      <c r="C9" s="126"/>
      <c r="D9" s="55" t="s">
        <v>35</v>
      </c>
      <c r="E9" s="54" t="s">
        <v>36</v>
      </c>
      <c r="F9" s="68" t="s">
        <v>37</v>
      </c>
      <c r="G9" s="38">
        <v>43863</v>
      </c>
      <c r="H9" s="36">
        <v>44196</v>
      </c>
      <c r="I9" s="94"/>
      <c r="J9" s="7" t="s">
        <v>216</v>
      </c>
      <c r="K9" s="8" t="str">
        <f t="shared" si="0"/>
        <v>ABIERTO</v>
      </c>
      <c r="L9" s="65">
        <v>44196</v>
      </c>
      <c r="M9" s="41" t="str">
        <f t="shared" si="1"/>
        <v>OPORTUNO</v>
      </c>
      <c r="N9" s="10" t="str">
        <f t="shared" si="2"/>
        <v>0%</v>
      </c>
      <c r="O9" s="41" t="str">
        <f t="shared" si="3"/>
        <v xml:space="preserve"> </v>
      </c>
      <c r="P9" s="103"/>
    </row>
    <row r="10" spans="1:16" ht="108.75" customHeight="1" x14ac:dyDescent="0.2">
      <c r="A10" s="5">
        <v>7</v>
      </c>
      <c r="B10" s="6" t="s">
        <v>6</v>
      </c>
      <c r="C10" s="53" t="s">
        <v>5</v>
      </c>
      <c r="D10" s="55" t="s">
        <v>38</v>
      </c>
      <c r="E10" s="54" t="s">
        <v>39</v>
      </c>
      <c r="F10" s="68" t="s">
        <v>99</v>
      </c>
      <c r="G10" s="38">
        <v>43951</v>
      </c>
      <c r="H10" s="36">
        <v>44196</v>
      </c>
      <c r="I10" s="94" t="s">
        <v>395</v>
      </c>
      <c r="J10" s="7" t="s">
        <v>361</v>
      </c>
      <c r="K10" s="8" t="str">
        <f t="shared" si="0"/>
        <v>EN EJECUCIÓN</v>
      </c>
      <c r="L10" s="65">
        <v>44196</v>
      </c>
      <c r="M10" s="41" t="str">
        <f t="shared" si="1"/>
        <v>OPORTUNO</v>
      </c>
      <c r="N10" s="10" t="str">
        <f t="shared" si="2"/>
        <v>34%-69%</v>
      </c>
      <c r="O10" s="41" t="str">
        <f t="shared" si="3"/>
        <v xml:space="preserve"> </v>
      </c>
      <c r="P10" s="104"/>
    </row>
    <row r="11" spans="1:16" ht="108.75" customHeight="1" x14ac:dyDescent="0.2">
      <c r="A11" s="5">
        <v>8</v>
      </c>
      <c r="B11" s="30" t="s">
        <v>4</v>
      </c>
      <c r="C11" s="50" t="s">
        <v>185</v>
      </c>
      <c r="D11" s="7" t="s">
        <v>194</v>
      </c>
      <c r="E11" s="47" t="s">
        <v>195</v>
      </c>
      <c r="F11" s="73" t="s">
        <v>135</v>
      </c>
      <c r="G11" s="31">
        <v>44013</v>
      </c>
      <c r="H11" s="31">
        <v>44104</v>
      </c>
      <c r="I11" s="94"/>
      <c r="J11" s="7" t="s">
        <v>216</v>
      </c>
      <c r="K11" s="8" t="str">
        <f t="shared" si="0"/>
        <v>ABIERTO</v>
      </c>
      <c r="L11" s="31">
        <v>44104</v>
      </c>
      <c r="M11" s="41" t="str">
        <f t="shared" si="1"/>
        <v>OPORTUNO</v>
      </c>
      <c r="N11" s="10" t="str">
        <f t="shared" si="2"/>
        <v>0%</v>
      </c>
      <c r="O11" s="41" t="str">
        <f t="shared" si="3"/>
        <v xml:space="preserve"> </v>
      </c>
      <c r="P11" s="103"/>
    </row>
    <row r="12" spans="1:16" ht="108.75" customHeight="1" x14ac:dyDescent="0.2">
      <c r="A12" s="5">
        <v>9</v>
      </c>
      <c r="B12" s="30" t="s">
        <v>4</v>
      </c>
      <c r="C12" s="50" t="s">
        <v>186</v>
      </c>
      <c r="D12" s="7" t="s">
        <v>225</v>
      </c>
      <c r="E12" s="47" t="s">
        <v>196</v>
      </c>
      <c r="F12" s="73" t="s">
        <v>204</v>
      </c>
      <c r="G12" s="31">
        <v>44013</v>
      </c>
      <c r="H12" s="31">
        <v>44104</v>
      </c>
      <c r="I12" s="98" t="s">
        <v>340</v>
      </c>
      <c r="J12" s="7" t="s">
        <v>394</v>
      </c>
      <c r="K12" s="8" t="str">
        <f t="shared" si="0"/>
        <v>EN EJECUCIÓN</v>
      </c>
      <c r="L12" s="31">
        <v>44104</v>
      </c>
      <c r="M12" s="41" t="str">
        <f t="shared" si="1"/>
        <v>OPORTUNO</v>
      </c>
      <c r="N12" s="10" t="str">
        <f t="shared" si="2"/>
        <v>1%-33%</v>
      </c>
      <c r="O12" s="41" t="str">
        <f t="shared" si="3"/>
        <v xml:space="preserve"> </v>
      </c>
      <c r="P12" s="103" t="s">
        <v>350</v>
      </c>
    </row>
    <row r="13" spans="1:16" ht="108.75" customHeight="1" x14ac:dyDescent="0.2">
      <c r="A13" s="5">
        <v>10</v>
      </c>
      <c r="B13" s="30" t="s">
        <v>4</v>
      </c>
      <c r="C13" s="50" t="s">
        <v>187</v>
      </c>
      <c r="D13" s="7" t="s">
        <v>226</v>
      </c>
      <c r="E13" s="47" t="s">
        <v>197</v>
      </c>
      <c r="F13" s="75" t="s">
        <v>204</v>
      </c>
      <c r="G13" s="31">
        <v>44013</v>
      </c>
      <c r="H13" s="31">
        <v>44104</v>
      </c>
      <c r="I13" s="98" t="s">
        <v>340</v>
      </c>
      <c r="J13" s="7" t="s">
        <v>394</v>
      </c>
      <c r="K13" s="8" t="str">
        <f t="shared" si="0"/>
        <v>EN EJECUCIÓN</v>
      </c>
      <c r="L13" s="31">
        <v>44104</v>
      </c>
      <c r="M13" s="41" t="str">
        <f t="shared" si="1"/>
        <v>OPORTUNO</v>
      </c>
      <c r="N13" s="10" t="str">
        <f t="shared" si="2"/>
        <v>1%-33%</v>
      </c>
      <c r="O13" s="41" t="str">
        <f t="shared" si="3"/>
        <v xml:space="preserve"> </v>
      </c>
      <c r="P13" s="103" t="s">
        <v>349</v>
      </c>
    </row>
    <row r="14" spans="1:16" ht="108.75" customHeight="1" x14ac:dyDescent="0.2">
      <c r="A14" s="5">
        <v>11</v>
      </c>
      <c r="B14" s="30" t="s">
        <v>4</v>
      </c>
      <c r="C14" s="50" t="s">
        <v>188</v>
      </c>
      <c r="D14" s="7" t="s">
        <v>198</v>
      </c>
      <c r="E14" s="47" t="s">
        <v>205</v>
      </c>
      <c r="F14" s="73" t="s">
        <v>206</v>
      </c>
      <c r="G14" s="31">
        <v>44013</v>
      </c>
      <c r="H14" s="31">
        <v>44104</v>
      </c>
      <c r="I14" s="94" t="s">
        <v>341</v>
      </c>
      <c r="J14" s="7" t="s">
        <v>394</v>
      </c>
      <c r="K14" s="8" t="str">
        <f t="shared" si="0"/>
        <v>EN EJECUCIÓN</v>
      </c>
      <c r="L14" s="31">
        <v>44104</v>
      </c>
      <c r="M14" s="41" t="str">
        <f t="shared" si="1"/>
        <v>OPORTUNO</v>
      </c>
      <c r="N14" s="10" t="str">
        <f t="shared" si="2"/>
        <v>1%-33%</v>
      </c>
      <c r="O14" s="41" t="str">
        <f t="shared" si="3"/>
        <v xml:space="preserve"> </v>
      </c>
      <c r="P14" s="103"/>
    </row>
    <row r="15" spans="1:16" ht="108.75" customHeight="1" x14ac:dyDescent="0.2">
      <c r="A15" s="5">
        <v>12</v>
      </c>
      <c r="B15" s="30" t="s">
        <v>4</v>
      </c>
      <c r="C15" s="50" t="s">
        <v>189</v>
      </c>
      <c r="D15" s="7" t="s">
        <v>199</v>
      </c>
      <c r="E15" s="47" t="s">
        <v>200</v>
      </c>
      <c r="F15" s="73" t="s">
        <v>221</v>
      </c>
      <c r="G15" s="31">
        <v>44013</v>
      </c>
      <c r="H15" s="31">
        <v>44104</v>
      </c>
      <c r="I15" s="94" t="s">
        <v>342</v>
      </c>
      <c r="J15" s="7" t="s">
        <v>394</v>
      </c>
      <c r="K15" s="8" t="str">
        <f t="shared" si="0"/>
        <v>EN EJECUCIÓN</v>
      </c>
      <c r="L15" s="31">
        <v>44104</v>
      </c>
      <c r="M15" s="41" t="str">
        <f t="shared" si="1"/>
        <v>OPORTUNO</v>
      </c>
      <c r="N15" s="10" t="str">
        <f t="shared" si="2"/>
        <v>1%-33%</v>
      </c>
      <c r="O15" s="41" t="str">
        <f t="shared" si="3"/>
        <v xml:space="preserve"> </v>
      </c>
      <c r="P15" s="103"/>
    </row>
    <row r="16" spans="1:16" ht="108.75" customHeight="1" x14ac:dyDescent="0.2">
      <c r="A16" s="5">
        <v>13</v>
      </c>
      <c r="B16" s="30" t="s">
        <v>4</v>
      </c>
      <c r="C16" s="50" t="s">
        <v>190</v>
      </c>
      <c r="D16" s="7" t="s">
        <v>201</v>
      </c>
      <c r="E16" s="47" t="s">
        <v>200</v>
      </c>
      <c r="F16" s="73" t="s">
        <v>222</v>
      </c>
      <c r="G16" s="31">
        <v>44013</v>
      </c>
      <c r="H16" s="31">
        <v>44104</v>
      </c>
      <c r="I16" s="94" t="s">
        <v>343</v>
      </c>
      <c r="J16" s="7" t="s">
        <v>394</v>
      </c>
      <c r="K16" s="8" t="str">
        <f t="shared" si="0"/>
        <v>EN EJECUCIÓN</v>
      </c>
      <c r="L16" s="31">
        <v>44104</v>
      </c>
      <c r="M16" s="41" t="str">
        <f t="shared" si="1"/>
        <v>OPORTUNO</v>
      </c>
      <c r="N16" s="10" t="str">
        <f t="shared" si="2"/>
        <v>1%-33%</v>
      </c>
      <c r="O16" s="41" t="str">
        <f t="shared" si="3"/>
        <v xml:space="preserve"> </v>
      </c>
      <c r="P16" s="103"/>
    </row>
    <row r="17" spans="1:16" ht="108.75" customHeight="1" x14ac:dyDescent="0.2">
      <c r="A17" s="5">
        <v>14</v>
      </c>
      <c r="B17" s="30" t="s">
        <v>4</v>
      </c>
      <c r="C17" s="50" t="s">
        <v>191</v>
      </c>
      <c r="D17" s="7" t="s">
        <v>199</v>
      </c>
      <c r="E17" s="47" t="s">
        <v>200</v>
      </c>
      <c r="F17" s="73" t="s">
        <v>221</v>
      </c>
      <c r="G17" s="31">
        <v>44013</v>
      </c>
      <c r="H17" s="31">
        <v>44104</v>
      </c>
      <c r="I17" s="94" t="s">
        <v>344</v>
      </c>
      <c r="J17" s="7" t="s">
        <v>394</v>
      </c>
      <c r="K17" s="8" t="str">
        <f t="shared" si="0"/>
        <v>EN EJECUCIÓN</v>
      </c>
      <c r="L17" s="31">
        <v>44104</v>
      </c>
      <c r="M17" s="41" t="str">
        <f t="shared" si="1"/>
        <v>OPORTUNO</v>
      </c>
      <c r="N17" s="10" t="str">
        <f t="shared" si="2"/>
        <v>1%-33%</v>
      </c>
      <c r="O17" s="41" t="str">
        <f t="shared" si="3"/>
        <v xml:space="preserve"> </v>
      </c>
      <c r="P17" s="103"/>
    </row>
    <row r="18" spans="1:16" ht="108.75" customHeight="1" x14ac:dyDescent="0.2">
      <c r="A18" s="5">
        <v>15</v>
      </c>
      <c r="B18" s="30" t="s">
        <v>4</v>
      </c>
      <c r="C18" s="50" t="s">
        <v>192</v>
      </c>
      <c r="D18" s="7" t="s">
        <v>194</v>
      </c>
      <c r="E18" s="47" t="s">
        <v>195</v>
      </c>
      <c r="F18" s="75" t="s">
        <v>207</v>
      </c>
      <c r="G18" s="31">
        <v>44013</v>
      </c>
      <c r="H18" s="31">
        <v>44104</v>
      </c>
      <c r="I18" s="94" t="s">
        <v>344</v>
      </c>
      <c r="J18" s="7" t="s">
        <v>394</v>
      </c>
      <c r="K18" s="8" t="str">
        <f t="shared" si="0"/>
        <v>EN EJECUCIÓN</v>
      </c>
      <c r="L18" s="31">
        <v>44104</v>
      </c>
      <c r="M18" s="41" t="str">
        <f t="shared" si="1"/>
        <v>OPORTUNO</v>
      </c>
      <c r="N18" s="10" t="str">
        <f t="shared" si="2"/>
        <v>1%-33%</v>
      </c>
      <c r="O18" s="41" t="str">
        <f t="shared" si="3"/>
        <v xml:space="preserve"> </v>
      </c>
      <c r="P18" s="103"/>
    </row>
    <row r="19" spans="1:16" ht="108.75" customHeight="1" x14ac:dyDescent="0.2">
      <c r="A19" s="5">
        <v>16</v>
      </c>
      <c r="B19" s="30" t="s">
        <v>4</v>
      </c>
      <c r="C19" s="50" t="s">
        <v>193</v>
      </c>
      <c r="D19" s="7" t="s">
        <v>202</v>
      </c>
      <c r="E19" s="47" t="s">
        <v>203</v>
      </c>
      <c r="F19" s="73" t="s">
        <v>220</v>
      </c>
      <c r="G19" s="31">
        <v>44013</v>
      </c>
      <c r="H19" s="31">
        <v>44104</v>
      </c>
      <c r="I19" s="94" t="s">
        <v>345</v>
      </c>
      <c r="J19" s="7" t="s">
        <v>394</v>
      </c>
      <c r="K19" s="8" t="str">
        <f t="shared" si="0"/>
        <v>EN EJECUCIÓN</v>
      </c>
      <c r="L19" s="31">
        <v>44104</v>
      </c>
      <c r="M19" s="41" t="str">
        <f t="shared" si="1"/>
        <v>OPORTUNO</v>
      </c>
      <c r="N19" s="10" t="str">
        <f t="shared" si="2"/>
        <v>1%-33%</v>
      </c>
      <c r="O19" s="41" t="str">
        <f t="shared" si="3"/>
        <v xml:space="preserve"> </v>
      </c>
      <c r="P19" s="103"/>
    </row>
    <row r="20" spans="1:16" ht="108.75" customHeight="1" x14ac:dyDescent="0.2">
      <c r="A20" s="5">
        <v>17</v>
      </c>
      <c r="B20" s="11" t="s">
        <v>2</v>
      </c>
      <c r="C20" s="127" t="s">
        <v>143</v>
      </c>
      <c r="D20" s="55" t="s">
        <v>77</v>
      </c>
      <c r="E20" s="44" t="s">
        <v>170</v>
      </c>
      <c r="F20" s="77" t="s">
        <v>3</v>
      </c>
      <c r="G20" s="35">
        <v>43871</v>
      </c>
      <c r="H20" s="35">
        <v>43871</v>
      </c>
      <c r="I20" s="94" t="s">
        <v>346</v>
      </c>
      <c r="J20" s="7" t="s">
        <v>394</v>
      </c>
      <c r="K20" s="8" t="str">
        <f t="shared" si="0"/>
        <v>EN EJECUCIÓN</v>
      </c>
      <c r="L20" s="35">
        <v>43871</v>
      </c>
      <c r="M20" s="41" t="str">
        <f t="shared" si="1"/>
        <v>OPORTUNO</v>
      </c>
      <c r="N20" s="10" t="str">
        <f t="shared" si="2"/>
        <v>1%-33%</v>
      </c>
      <c r="O20" s="41" t="str">
        <f t="shared" si="3"/>
        <v xml:space="preserve"> </v>
      </c>
      <c r="P20" s="40" t="s">
        <v>396</v>
      </c>
    </row>
    <row r="21" spans="1:16" ht="108.75" customHeight="1" x14ac:dyDescent="0.2">
      <c r="A21" s="5">
        <v>18</v>
      </c>
      <c r="B21" s="11" t="s">
        <v>2</v>
      </c>
      <c r="C21" s="128"/>
      <c r="D21" s="55" t="s">
        <v>78</v>
      </c>
      <c r="E21" s="44" t="s">
        <v>79</v>
      </c>
      <c r="F21" s="77" t="s">
        <v>80</v>
      </c>
      <c r="G21" s="33">
        <v>43875</v>
      </c>
      <c r="H21" s="35">
        <v>43875</v>
      </c>
      <c r="I21" s="94"/>
      <c r="J21" s="7" t="s">
        <v>216</v>
      </c>
      <c r="K21" s="8" t="str">
        <f t="shared" si="0"/>
        <v>ABIERTO</v>
      </c>
      <c r="L21" s="35">
        <v>43875</v>
      </c>
      <c r="M21" s="41" t="str">
        <f t="shared" si="1"/>
        <v>OPORTUNO</v>
      </c>
      <c r="N21" s="10" t="str">
        <f t="shared" si="2"/>
        <v>0%</v>
      </c>
      <c r="O21" s="41" t="str">
        <f t="shared" si="3"/>
        <v xml:space="preserve"> </v>
      </c>
      <c r="P21" s="40" t="s">
        <v>397</v>
      </c>
    </row>
    <row r="22" spans="1:16" ht="108.75" customHeight="1" x14ac:dyDescent="0.2">
      <c r="A22" s="5">
        <v>19</v>
      </c>
      <c r="B22" s="11" t="s">
        <v>2</v>
      </c>
      <c r="C22" s="128"/>
      <c r="D22" s="55" t="s">
        <v>81</v>
      </c>
      <c r="E22" s="44" t="s">
        <v>82</v>
      </c>
      <c r="F22" s="77" t="s">
        <v>80</v>
      </c>
      <c r="G22" s="33">
        <v>43889</v>
      </c>
      <c r="H22" s="35">
        <v>43889</v>
      </c>
      <c r="I22" s="94" t="s">
        <v>346</v>
      </c>
      <c r="J22" s="7" t="s">
        <v>358</v>
      </c>
      <c r="K22" s="8" t="str">
        <f t="shared" si="0"/>
        <v>CERRADO</v>
      </c>
      <c r="L22" s="35">
        <v>43889</v>
      </c>
      <c r="M22" s="41" t="str">
        <f t="shared" si="1"/>
        <v>OPORTUNO</v>
      </c>
      <c r="N22" s="10" t="str">
        <f t="shared" si="2"/>
        <v>100%</v>
      </c>
      <c r="O22" s="41" t="str">
        <f t="shared" si="3"/>
        <v>CERRADO OPORTUNO</v>
      </c>
      <c r="P22" s="40"/>
    </row>
    <row r="23" spans="1:16" ht="108.75" customHeight="1" x14ac:dyDescent="0.2">
      <c r="A23" s="5">
        <v>20</v>
      </c>
      <c r="B23" s="11" t="s">
        <v>2</v>
      </c>
      <c r="C23" s="129"/>
      <c r="D23" s="55" t="s">
        <v>83</v>
      </c>
      <c r="E23" s="44" t="s">
        <v>84</v>
      </c>
      <c r="F23" s="77" t="s">
        <v>80</v>
      </c>
      <c r="G23" s="33">
        <v>43906</v>
      </c>
      <c r="H23" s="33">
        <v>43906</v>
      </c>
      <c r="I23" s="94" t="s">
        <v>346</v>
      </c>
      <c r="J23" s="7" t="s">
        <v>358</v>
      </c>
      <c r="K23" s="8" t="str">
        <f t="shared" si="0"/>
        <v>CERRADO</v>
      </c>
      <c r="L23" s="35">
        <v>43906</v>
      </c>
      <c r="M23" s="41" t="str">
        <f t="shared" si="1"/>
        <v>OPORTUNO</v>
      </c>
      <c r="N23" s="10" t="str">
        <f t="shared" si="2"/>
        <v>100%</v>
      </c>
      <c r="O23" s="41" t="str">
        <f t="shared" si="3"/>
        <v>CERRADO OPORTUNO</v>
      </c>
      <c r="P23" s="40"/>
    </row>
    <row r="24" spans="1:16" ht="108.75" customHeight="1" x14ac:dyDescent="0.2">
      <c r="A24" s="5">
        <v>21</v>
      </c>
      <c r="B24" s="11" t="s">
        <v>2</v>
      </c>
      <c r="C24" s="127" t="s">
        <v>144</v>
      </c>
      <c r="D24" s="55" t="s">
        <v>85</v>
      </c>
      <c r="E24" s="44" t="s">
        <v>86</v>
      </c>
      <c r="F24" s="77" t="s">
        <v>3</v>
      </c>
      <c r="G24" s="33">
        <v>43889</v>
      </c>
      <c r="H24" s="33">
        <v>43889</v>
      </c>
      <c r="I24" s="94" t="s">
        <v>346</v>
      </c>
      <c r="J24" s="7" t="s">
        <v>358</v>
      </c>
      <c r="K24" s="8" t="str">
        <f t="shared" si="0"/>
        <v>CERRADO</v>
      </c>
      <c r="L24" s="35">
        <v>43889</v>
      </c>
      <c r="M24" s="41" t="str">
        <f t="shared" si="1"/>
        <v>OPORTUNO</v>
      </c>
      <c r="N24" s="10" t="str">
        <f t="shared" si="2"/>
        <v>100%</v>
      </c>
      <c r="O24" s="41" t="str">
        <f t="shared" si="3"/>
        <v>CERRADO OPORTUNO</v>
      </c>
      <c r="P24" s="103"/>
    </row>
    <row r="25" spans="1:16" ht="108.75" customHeight="1" x14ac:dyDescent="0.2">
      <c r="A25" s="5">
        <v>22</v>
      </c>
      <c r="B25" s="11" t="s">
        <v>2</v>
      </c>
      <c r="C25" s="128"/>
      <c r="D25" s="55" t="s">
        <v>156</v>
      </c>
      <c r="E25" s="44" t="s">
        <v>87</v>
      </c>
      <c r="F25" s="77" t="s">
        <v>80</v>
      </c>
      <c r="G25" s="33">
        <v>43889</v>
      </c>
      <c r="H25" s="33">
        <v>43889</v>
      </c>
      <c r="I25" s="94" t="s">
        <v>346</v>
      </c>
      <c r="J25" s="7" t="s">
        <v>358</v>
      </c>
      <c r="K25" s="8" t="str">
        <f t="shared" si="0"/>
        <v>CERRADO</v>
      </c>
      <c r="L25" s="35">
        <v>43889</v>
      </c>
      <c r="M25" s="41" t="str">
        <f t="shared" si="1"/>
        <v>OPORTUNO</v>
      </c>
      <c r="N25" s="10" t="str">
        <f t="shared" si="2"/>
        <v>100%</v>
      </c>
      <c r="O25" s="41" t="str">
        <f t="shared" si="3"/>
        <v>CERRADO OPORTUNO</v>
      </c>
      <c r="P25" s="105"/>
    </row>
    <row r="26" spans="1:16" ht="108.75" customHeight="1" x14ac:dyDescent="0.2">
      <c r="A26" s="5">
        <v>23</v>
      </c>
      <c r="B26" s="11" t="s">
        <v>2</v>
      </c>
      <c r="C26" s="129"/>
      <c r="D26" s="55" t="s">
        <v>88</v>
      </c>
      <c r="E26" s="44" t="s">
        <v>89</v>
      </c>
      <c r="F26" s="77" t="s">
        <v>80</v>
      </c>
      <c r="G26" s="33">
        <v>43899</v>
      </c>
      <c r="H26" s="33">
        <v>43899</v>
      </c>
      <c r="I26" s="94" t="s">
        <v>346</v>
      </c>
      <c r="J26" s="7" t="s">
        <v>358</v>
      </c>
      <c r="K26" s="8" t="str">
        <f t="shared" si="0"/>
        <v>CERRADO</v>
      </c>
      <c r="L26" s="35">
        <v>43899</v>
      </c>
      <c r="M26" s="41" t="str">
        <f t="shared" si="1"/>
        <v>OPORTUNO</v>
      </c>
      <c r="N26" s="10" t="str">
        <f t="shared" si="2"/>
        <v>100%</v>
      </c>
      <c r="O26" s="41" t="str">
        <f t="shared" si="3"/>
        <v>CERRADO OPORTUNO</v>
      </c>
      <c r="P26" s="106"/>
    </row>
    <row r="27" spans="1:16" ht="108.75" customHeight="1" x14ac:dyDescent="0.2">
      <c r="A27" s="5">
        <v>24</v>
      </c>
      <c r="B27" s="11" t="s">
        <v>2</v>
      </c>
      <c r="C27" s="127" t="s">
        <v>145</v>
      </c>
      <c r="D27" s="55" t="s">
        <v>90</v>
      </c>
      <c r="E27" s="44" t="s">
        <v>79</v>
      </c>
      <c r="F27" s="77" t="s">
        <v>80</v>
      </c>
      <c r="G27" s="33">
        <v>43889</v>
      </c>
      <c r="H27" s="33">
        <v>43889</v>
      </c>
      <c r="I27" s="94" t="s">
        <v>346</v>
      </c>
      <c r="J27" s="7" t="s">
        <v>358</v>
      </c>
      <c r="K27" s="8" t="str">
        <f t="shared" si="0"/>
        <v>CERRADO</v>
      </c>
      <c r="L27" s="35">
        <v>43889</v>
      </c>
      <c r="M27" s="41" t="str">
        <f t="shared" si="1"/>
        <v>OPORTUNO</v>
      </c>
      <c r="N27" s="10" t="str">
        <f t="shared" si="2"/>
        <v>100%</v>
      </c>
      <c r="O27" s="41" t="str">
        <f t="shared" si="3"/>
        <v>CERRADO OPORTUNO</v>
      </c>
      <c r="P27" s="40"/>
    </row>
    <row r="28" spans="1:16" ht="108.75" customHeight="1" x14ac:dyDescent="0.2">
      <c r="A28" s="5">
        <v>25</v>
      </c>
      <c r="B28" s="11" t="s">
        <v>2</v>
      </c>
      <c r="C28" s="128"/>
      <c r="D28" s="55" t="s">
        <v>157</v>
      </c>
      <c r="E28" s="44" t="s">
        <v>91</v>
      </c>
      <c r="F28" s="77" t="s">
        <v>80</v>
      </c>
      <c r="G28" s="33">
        <v>43906</v>
      </c>
      <c r="H28" s="33">
        <v>43906</v>
      </c>
      <c r="I28" s="94"/>
      <c r="J28" s="7" t="s">
        <v>216</v>
      </c>
      <c r="K28" s="8" t="str">
        <f t="shared" si="0"/>
        <v>ABIERTO</v>
      </c>
      <c r="L28" s="35">
        <v>43906</v>
      </c>
      <c r="M28" s="41" t="str">
        <f t="shared" si="1"/>
        <v>OPORTUNO</v>
      </c>
      <c r="N28" s="10" t="str">
        <f t="shared" si="2"/>
        <v>0%</v>
      </c>
      <c r="O28" s="41" t="str">
        <f t="shared" si="3"/>
        <v xml:space="preserve"> </v>
      </c>
      <c r="P28" s="40"/>
    </row>
    <row r="29" spans="1:16" ht="108.75" customHeight="1" x14ac:dyDescent="0.2">
      <c r="A29" s="5">
        <v>26</v>
      </c>
      <c r="B29" s="11" t="s">
        <v>2</v>
      </c>
      <c r="C29" s="129"/>
      <c r="D29" s="55" t="s">
        <v>92</v>
      </c>
      <c r="E29" s="44" t="s">
        <v>93</v>
      </c>
      <c r="F29" s="77" t="s">
        <v>80</v>
      </c>
      <c r="G29" s="33">
        <v>43906</v>
      </c>
      <c r="H29" s="33">
        <v>43906</v>
      </c>
      <c r="I29" s="94"/>
      <c r="J29" s="7" t="s">
        <v>216</v>
      </c>
      <c r="K29" s="8" t="str">
        <f t="shared" si="0"/>
        <v>ABIERTO</v>
      </c>
      <c r="L29" s="35">
        <v>43906</v>
      </c>
      <c r="M29" s="41" t="str">
        <f t="shared" si="1"/>
        <v>OPORTUNO</v>
      </c>
      <c r="N29" s="10" t="str">
        <f t="shared" si="2"/>
        <v>0%</v>
      </c>
      <c r="O29" s="41" t="str">
        <f t="shared" si="3"/>
        <v xml:space="preserve"> </v>
      </c>
      <c r="P29" s="40"/>
    </row>
    <row r="30" spans="1:16" ht="108.75" customHeight="1" x14ac:dyDescent="0.2">
      <c r="A30" s="5">
        <v>27</v>
      </c>
      <c r="B30" s="11" t="s">
        <v>2</v>
      </c>
      <c r="C30" s="127" t="s">
        <v>146</v>
      </c>
      <c r="D30" s="55" t="s">
        <v>94</v>
      </c>
      <c r="E30" s="44" t="s">
        <v>95</v>
      </c>
      <c r="F30" s="68" t="s">
        <v>96</v>
      </c>
      <c r="G30" s="35">
        <v>43917</v>
      </c>
      <c r="H30" s="35">
        <v>43917</v>
      </c>
      <c r="I30" s="97" t="s">
        <v>382</v>
      </c>
      <c r="J30" s="7" t="s">
        <v>358</v>
      </c>
      <c r="K30" s="8" t="str">
        <f t="shared" si="0"/>
        <v>CERRADO</v>
      </c>
      <c r="L30" s="35">
        <v>43917</v>
      </c>
      <c r="M30" s="41" t="str">
        <f t="shared" si="1"/>
        <v>OPORTUNO</v>
      </c>
      <c r="N30" s="10" t="str">
        <f t="shared" si="2"/>
        <v>100%</v>
      </c>
      <c r="O30" s="41" t="str">
        <f t="shared" si="3"/>
        <v>CERRADO OPORTUNO</v>
      </c>
      <c r="P30" s="106"/>
    </row>
    <row r="31" spans="1:16" ht="108.75" customHeight="1" x14ac:dyDescent="0.2">
      <c r="A31" s="5">
        <v>28</v>
      </c>
      <c r="B31" s="11" t="s">
        <v>2</v>
      </c>
      <c r="C31" s="128"/>
      <c r="D31" s="55" t="s">
        <v>97</v>
      </c>
      <c r="E31" s="44" t="s">
        <v>98</v>
      </c>
      <c r="F31" s="68" t="s">
        <v>99</v>
      </c>
      <c r="G31" s="35">
        <v>43917</v>
      </c>
      <c r="H31" s="35">
        <v>43917</v>
      </c>
      <c r="I31" s="99" t="s">
        <v>399</v>
      </c>
      <c r="J31" s="7" t="s">
        <v>358</v>
      </c>
      <c r="K31" s="8" t="str">
        <f t="shared" si="0"/>
        <v>CERRADO</v>
      </c>
      <c r="L31" s="35">
        <v>43917</v>
      </c>
      <c r="M31" s="41" t="str">
        <f t="shared" si="1"/>
        <v>OPORTUNO</v>
      </c>
      <c r="N31" s="10" t="str">
        <f t="shared" si="2"/>
        <v>100%</v>
      </c>
      <c r="O31" s="41" t="str">
        <f t="shared" si="3"/>
        <v>CERRADO OPORTUNO</v>
      </c>
      <c r="P31" s="107"/>
    </row>
    <row r="32" spans="1:16" ht="108.75" customHeight="1" x14ac:dyDescent="0.2">
      <c r="A32" s="5">
        <v>29</v>
      </c>
      <c r="B32" s="11" t="s">
        <v>2</v>
      </c>
      <c r="C32" s="128"/>
      <c r="D32" s="55" t="s">
        <v>100</v>
      </c>
      <c r="E32" s="44" t="s">
        <v>101</v>
      </c>
      <c r="F32" s="68" t="s">
        <v>99</v>
      </c>
      <c r="G32" s="35">
        <v>43917</v>
      </c>
      <c r="H32" s="35">
        <v>43917</v>
      </c>
      <c r="I32" s="99" t="s">
        <v>399</v>
      </c>
      <c r="J32" s="7" t="s">
        <v>358</v>
      </c>
      <c r="K32" s="8" t="str">
        <f t="shared" si="0"/>
        <v>CERRADO</v>
      </c>
      <c r="L32" s="35">
        <v>43917</v>
      </c>
      <c r="M32" s="41" t="str">
        <f t="shared" si="1"/>
        <v>OPORTUNO</v>
      </c>
      <c r="N32" s="10" t="str">
        <f t="shared" si="2"/>
        <v>100%</v>
      </c>
      <c r="O32" s="41" t="str">
        <f t="shared" si="3"/>
        <v>CERRADO OPORTUNO</v>
      </c>
      <c r="P32" s="107"/>
    </row>
    <row r="33" spans="1:16" ht="108.75" customHeight="1" x14ac:dyDescent="0.2">
      <c r="A33" s="5">
        <v>30</v>
      </c>
      <c r="B33" s="11" t="s">
        <v>2</v>
      </c>
      <c r="C33" s="129"/>
      <c r="D33" s="55" t="s">
        <v>102</v>
      </c>
      <c r="E33" s="44" t="s">
        <v>79</v>
      </c>
      <c r="F33" s="70" t="s">
        <v>80</v>
      </c>
      <c r="G33" s="35">
        <v>43917</v>
      </c>
      <c r="H33" s="35">
        <v>43917</v>
      </c>
      <c r="I33" s="94" t="s">
        <v>398</v>
      </c>
      <c r="J33" s="7" t="s">
        <v>216</v>
      </c>
      <c r="K33" s="8" t="str">
        <f t="shared" si="0"/>
        <v>ABIERTO</v>
      </c>
      <c r="L33" s="35">
        <v>43917</v>
      </c>
      <c r="M33" s="41" t="str">
        <f t="shared" si="1"/>
        <v>OPORTUNO</v>
      </c>
      <c r="N33" s="10" t="str">
        <f t="shared" si="2"/>
        <v>0%</v>
      </c>
      <c r="O33" s="41" t="str">
        <f t="shared" si="3"/>
        <v xml:space="preserve"> </v>
      </c>
      <c r="P33" s="40"/>
    </row>
    <row r="34" spans="1:16" ht="108.75" customHeight="1" x14ac:dyDescent="0.2">
      <c r="A34" s="5">
        <v>31</v>
      </c>
      <c r="B34" s="12" t="s">
        <v>1</v>
      </c>
      <c r="C34" s="114" t="s">
        <v>208</v>
      </c>
      <c r="D34" s="78" t="s">
        <v>103</v>
      </c>
      <c r="E34" s="48" t="s">
        <v>104</v>
      </c>
      <c r="F34" s="75" t="s">
        <v>105</v>
      </c>
      <c r="G34" s="38">
        <v>43862</v>
      </c>
      <c r="H34" s="35">
        <v>43923</v>
      </c>
      <c r="I34" s="100" t="s">
        <v>347</v>
      </c>
      <c r="J34" s="7" t="s">
        <v>216</v>
      </c>
      <c r="K34" s="8" t="str">
        <f t="shared" si="0"/>
        <v>ABIERTO</v>
      </c>
      <c r="L34" s="35">
        <v>43923</v>
      </c>
      <c r="M34" s="41" t="str">
        <f t="shared" si="1"/>
        <v>OPORTUNO</v>
      </c>
      <c r="N34" s="10" t="str">
        <f t="shared" si="2"/>
        <v>0%</v>
      </c>
      <c r="O34" s="41" t="str">
        <f t="shared" si="3"/>
        <v xml:space="preserve"> </v>
      </c>
      <c r="P34" s="40"/>
    </row>
    <row r="35" spans="1:16" ht="108.75" customHeight="1" x14ac:dyDescent="0.2">
      <c r="A35" s="5">
        <v>32</v>
      </c>
      <c r="B35" s="12" t="s">
        <v>1</v>
      </c>
      <c r="C35" s="114"/>
      <c r="D35" s="58" t="s">
        <v>171</v>
      </c>
      <c r="E35" s="49" t="s">
        <v>172</v>
      </c>
      <c r="F35" s="73" t="s">
        <v>3</v>
      </c>
      <c r="G35" s="38">
        <v>43862</v>
      </c>
      <c r="H35" s="35">
        <v>43933</v>
      </c>
      <c r="I35" s="100" t="s">
        <v>347</v>
      </c>
      <c r="J35" s="7" t="s">
        <v>216</v>
      </c>
      <c r="K35" s="8" t="str">
        <f t="shared" si="0"/>
        <v>ABIERTO</v>
      </c>
      <c r="L35" s="35">
        <v>43933</v>
      </c>
      <c r="M35" s="41" t="str">
        <f t="shared" si="1"/>
        <v>OPORTUNO</v>
      </c>
      <c r="N35" s="10" t="str">
        <f t="shared" si="2"/>
        <v>0%</v>
      </c>
      <c r="O35" s="41" t="str">
        <f t="shared" si="3"/>
        <v xml:space="preserve"> </v>
      </c>
      <c r="P35" s="91"/>
    </row>
    <row r="36" spans="1:16" ht="108.75" customHeight="1" x14ac:dyDescent="0.2">
      <c r="A36" s="5">
        <v>33</v>
      </c>
      <c r="B36" s="12" t="s">
        <v>1</v>
      </c>
      <c r="C36" s="114"/>
      <c r="D36" s="58" t="s">
        <v>173</v>
      </c>
      <c r="E36" s="49" t="s">
        <v>174</v>
      </c>
      <c r="F36" s="72" t="s">
        <v>80</v>
      </c>
      <c r="G36" s="38">
        <v>43862</v>
      </c>
      <c r="H36" s="35">
        <v>43947</v>
      </c>
      <c r="I36" s="94"/>
      <c r="J36" s="7" t="s">
        <v>216</v>
      </c>
      <c r="K36" s="8" t="str">
        <f t="shared" si="0"/>
        <v>ABIERTO</v>
      </c>
      <c r="L36" s="35">
        <v>43947</v>
      </c>
      <c r="M36" s="41" t="str">
        <f t="shared" ref="M36:M67" si="4">IF(L36="","",IF(L36&gt;H36,"INOPORTUNO","OPORTUNO"))</f>
        <v>OPORTUNO</v>
      </c>
      <c r="N36" s="10" t="str">
        <f t="shared" ref="N36:N70" si="5">IF(J36=0,"",IF(J36="La actividad no presente ejecución","0%",IF(J36="La actividad se encuentra totalmente cumplida","100%",IF(J36="La actividad cuenta con soporte documental","1%-33%",IF(J36="La actividad cuenta con evidencias de implementación","34%-69%","70%-99%")))))</f>
        <v>0%</v>
      </c>
      <c r="O36" s="41" t="str">
        <f t="shared" si="3"/>
        <v xml:space="preserve"> </v>
      </c>
      <c r="P36" s="40"/>
    </row>
    <row r="37" spans="1:16" ht="108.75" customHeight="1" x14ac:dyDescent="0.2">
      <c r="A37" s="5">
        <v>34</v>
      </c>
      <c r="B37" s="12" t="s">
        <v>1</v>
      </c>
      <c r="C37" s="114" t="s">
        <v>147</v>
      </c>
      <c r="D37" s="55" t="s">
        <v>103</v>
      </c>
      <c r="E37" s="45" t="s">
        <v>104</v>
      </c>
      <c r="F37" s="75" t="s">
        <v>105</v>
      </c>
      <c r="G37" s="38">
        <v>43862</v>
      </c>
      <c r="H37" s="35">
        <v>43953</v>
      </c>
      <c r="I37" s="100" t="s">
        <v>347</v>
      </c>
      <c r="J37" s="7" t="s">
        <v>216</v>
      </c>
      <c r="K37" s="8" t="str">
        <f t="shared" si="0"/>
        <v>ABIERTO</v>
      </c>
      <c r="L37" s="35">
        <v>43953</v>
      </c>
      <c r="M37" s="41" t="str">
        <f t="shared" si="4"/>
        <v>OPORTUNO</v>
      </c>
      <c r="N37" s="10" t="str">
        <f t="shared" si="5"/>
        <v>0%</v>
      </c>
      <c r="O37" s="41" t="str">
        <f t="shared" si="3"/>
        <v xml:space="preserve"> </v>
      </c>
      <c r="P37" s="40"/>
    </row>
    <row r="38" spans="1:16" ht="108.75" customHeight="1" x14ac:dyDescent="0.2">
      <c r="A38" s="5">
        <v>35</v>
      </c>
      <c r="B38" s="12" t="s">
        <v>1</v>
      </c>
      <c r="C38" s="114"/>
      <c r="D38" s="55" t="s">
        <v>178</v>
      </c>
      <c r="E38" s="45" t="s">
        <v>108</v>
      </c>
      <c r="F38" s="71" t="s">
        <v>107</v>
      </c>
      <c r="G38" s="38">
        <v>43862</v>
      </c>
      <c r="H38" s="35">
        <v>43961</v>
      </c>
      <c r="I38" s="94"/>
      <c r="J38" s="7" t="s">
        <v>216</v>
      </c>
      <c r="K38" s="8" t="str">
        <f t="shared" si="0"/>
        <v>ABIERTO</v>
      </c>
      <c r="L38" s="35">
        <v>43961</v>
      </c>
      <c r="M38" s="41" t="str">
        <f t="shared" si="4"/>
        <v>OPORTUNO</v>
      </c>
      <c r="N38" s="10" t="str">
        <f t="shared" si="5"/>
        <v>0%</v>
      </c>
      <c r="O38" s="41" t="str">
        <f t="shared" si="3"/>
        <v xml:space="preserve"> </v>
      </c>
      <c r="P38" s="91"/>
    </row>
    <row r="39" spans="1:16" ht="108.75" customHeight="1" x14ac:dyDescent="0.2">
      <c r="A39" s="5">
        <v>36</v>
      </c>
      <c r="B39" s="12" t="s">
        <v>1</v>
      </c>
      <c r="C39" s="114"/>
      <c r="D39" s="55" t="s">
        <v>109</v>
      </c>
      <c r="E39" s="45" t="s">
        <v>174</v>
      </c>
      <c r="F39" s="70" t="s">
        <v>107</v>
      </c>
      <c r="G39" s="38">
        <v>43862</v>
      </c>
      <c r="H39" s="35">
        <v>43982</v>
      </c>
      <c r="I39" s="94"/>
      <c r="J39" s="7" t="s">
        <v>216</v>
      </c>
      <c r="K39" s="8" t="str">
        <f t="shared" si="0"/>
        <v>ABIERTO</v>
      </c>
      <c r="L39" s="35">
        <v>43982</v>
      </c>
      <c r="M39" s="41" t="str">
        <f t="shared" si="4"/>
        <v>OPORTUNO</v>
      </c>
      <c r="N39" s="10" t="str">
        <f t="shared" si="5"/>
        <v>0%</v>
      </c>
      <c r="O39" s="41" t="str">
        <f t="shared" si="3"/>
        <v xml:space="preserve"> </v>
      </c>
      <c r="P39" s="40"/>
    </row>
    <row r="40" spans="1:16" ht="108.75" customHeight="1" x14ac:dyDescent="0.2">
      <c r="A40" s="5">
        <v>37</v>
      </c>
      <c r="B40" s="12" t="s">
        <v>1</v>
      </c>
      <c r="C40" s="114"/>
      <c r="D40" s="57" t="s">
        <v>175</v>
      </c>
      <c r="E40" s="48" t="s">
        <v>176</v>
      </c>
      <c r="F40" s="76" t="s">
        <v>177</v>
      </c>
      <c r="G40" s="38">
        <v>43862</v>
      </c>
      <c r="H40" s="32">
        <v>44196</v>
      </c>
      <c r="I40" s="94" t="s">
        <v>393</v>
      </c>
      <c r="J40" s="7" t="s">
        <v>365</v>
      </c>
      <c r="K40" s="8" t="str">
        <f t="shared" si="0"/>
        <v>EN EJECUCIÓN</v>
      </c>
      <c r="L40" s="32">
        <v>44196</v>
      </c>
      <c r="M40" s="41" t="str">
        <f t="shared" si="4"/>
        <v>OPORTUNO</v>
      </c>
      <c r="N40" s="10" t="str">
        <f t="shared" si="5"/>
        <v>70%-99%</v>
      </c>
      <c r="O40" s="41" t="str">
        <f t="shared" si="3"/>
        <v xml:space="preserve"> </v>
      </c>
      <c r="P40" s="40"/>
    </row>
    <row r="41" spans="1:16" ht="108.75" customHeight="1" x14ac:dyDescent="0.2">
      <c r="A41" s="5">
        <v>38</v>
      </c>
      <c r="B41" s="12" t="s">
        <v>1</v>
      </c>
      <c r="C41" s="114"/>
      <c r="D41" s="55" t="s">
        <v>110</v>
      </c>
      <c r="E41" s="45" t="s">
        <v>111</v>
      </c>
      <c r="F41" s="70" t="s">
        <v>107</v>
      </c>
      <c r="G41" s="38">
        <v>43862</v>
      </c>
      <c r="H41" s="35">
        <v>44196</v>
      </c>
      <c r="I41" s="94"/>
      <c r="J41" s="7" t="s">
        <v>216</v>
      </c>
      <c r="K41" s="8" t="str">
        <f t="shared" si="0"/>
        <v>ABIERTO</v>
      </c>
      <c r="L41" s="35">
        <v>44196</v>
      </c>
      <c r="M41" s="41" t="str">
        <f t="shared" si="4"/>
        <v>OPORTUNO</v>
      </c>
      <c r="N41" s="10" t="str">
        <f t="shared" si="5"/>
        <v>0%</v>
      </c>
      <c r="O41" s="41" t="str">
        <f t="shared" si="3"/>
        <v xml:space="preserve"> </v>
      </c>
      <c r="P41" s="40"/>
    </row>
    <row r="42" spans="1:16" ht="108.75" customHeight="1" x14ac:dyDescent="0.2">
      <c r="A42" s="5">
        <v>39</v>
      </c>
      <c r="B42" s="12" t="s">
        <v>1</v>
      </c>
      <c r="C42" s="114" t="s">
        <v>148</v>
      </c>
      <c r="D42" s="58" t="s">
        <v>179</v>
      </c>
      <c r="E42" s="49" t="s">
        <v>115</v>
      </c>
      <c r="F42" s="73" t="s">
        <v>112</v>
      </c>
      <c r="G42" s="38">
        <v>43862</v>
      </c>
      <c r="H42" s="35" t="s">
        <v>227</v>
      </c>
      <c r="I42" s="94" t="s">
        <v>364</v>
      </c>
      <c r="J42" s="87" t="s">
        <v>365</v>
      </c>
      <c r="K42" s="8" t="str">
        <f t="shared" si="0"/>
        <v>EN EJECUCIÓN</v>
      </c>
      <c r="L42" s="35" t="s">
        <v>227</v>
      </c>
      <c r="M42" s="41" t="str">
        <f t="shared" si="4"/>
        <v>OPORTUNO</v>
      </c>
      <c r="N42" s="10" t="str">
        <f t="shared" si="5"/>
        <v>70%-99%</v>
      </c>
      <c r="O42" s="41" t="str">
        <f t="shared" si="3"/>
        <v xml:space="preserve"> </v>
      </c>
      <c r="P42" s="40"/>
    </row>
    <row r="43" spans="1:16" ht="108.75" customHeight="1" x14ac:dyDescent="0.2">
      <c r="A43" s="5">
        <v>40</v>
      </c>
      <c r="B43" s="12" t="s">
        <v>1</v>
      </c>
      <c r="C43" s="114"/>
      <c r="D43" s="58" t="s">
        <v>180</v>
      </c>
      <c r="E43" s="49" t="s">
        <v>115</v>
      </c>
      <c r="F43" s="73" t="s">
        <v>112</v>
      </c>
      <c r="G43" s="38">
        <v>43862</v>
      </c>
      <c r="H43" s="35">
        <v>44196</v>
      </c>
      <c r="I43" s="94" t="s">
        <v>364</v>
      </c>
      <c r="J43" s="87" t="s">
        <v>365</v>
      </c>
      <c r="K43" s="8" t="str">
        <f t="shared" si="0"/>
        <v>EN EJECUCIÓN</v>
      </c>
      <c r="L43" s="35">
        <v>44196</v>
      </c>
      <c r="M43" s="41" t="str">
        <f t="shared" si="4"/>
        <v>OPORTUNO</v>
      </c>
      <c r="N43" s="10" t="str">
        <f t="shared" si="5"/>
        <v>70%-99%</v>
      </c>
      <c r="O43" s="41" t="str">
        <f t="shared" si="3"/>
        <v xml:space="preserve"> </v>
      </c>
      <c r="P43" s="40"/>
    </row>
    <row r="44" spans="1:16" ht="108.75" customHeight="1" x14ac:dyDescent="0.2">
      <c r="A44" s="5">
        <v>41</v>
      </c>
      <c r="B44" s="12" t="s">
        <v>1</v>
      </c>
      <c r="C44" s="114"/>
      <c r="D44" s="58" t="s">
        <v>181</v>
      </c>
      <c r="E44" s="49" t="s">
        <v>115</v>
      </c>
      <c r="F44" s="73" t="s">
        <v>112</v>
      </c>
      <c r="G44" s="38">
        <v>43862</v>
      </c>
      <c r="H44" s="35">
        <v>44196</v>
      </c>
      <c r="I44" s="94" t="s">
        <v>366</v>
      </c>
      <c r="J44" s="87" t="s">
        <v>365</v>
      </c>
      <c r="K44" s="8" t="str">
        <f t="shared" si="0"/>
        <v>EN EJECUCIÓN</v>
      </c>
      <c r="L44" s="35">
        <v>44196</v>
      </c>
      <c r="M44" s="41" t="str">
        <f t="shared" si="4"/>
        <v>OPORTUNO</v>
      </c>
      <c r="N44" s="10" t="str">
        <f t="shared" si="5"/>
        <v>70%-99%</v>
      </c>
      <c r="O44" s="41" t="str">
        <f t="shared" si="3"/>
        <v xml:space="preserve"> </v>
      </c>
      <c r="P44" s="40"/>
    </row>
    <row r="45" spans="1:16" ht="108.75" customHeight="1" x14ac:dyDescent="0.2">
      <c r="A45" s="5">
        <v>42</v>
      </c>
      <c r="B45" s="12" t="s">
        <v>1</v>
      </c>
      <c r="C45" s="114"/>
      <c r="D45" s="58" t="s">
        <v>182</v>
      </c>
      <c r="E45" s="49" t="s">
        <v>115</v>
      </c>
      <c r="F45" s="73" t="s">
        <v>112</v>
      </c>
      <c r="G45" s="38">
        <v>43862</v>
      </c>
      <c r="H45" s="35">
        <v>44196</v>
      </c>
      <c r="I45" s="94" t="s">
        <v>367</v>
      </c>
      <c r="J45" s="87" t="s">
        <v>216</v>
      </c>
      <c r="K45" s="8" t="str">
        <f t="shared" si="0"/>
        <v>ABIERTO</v>
      </c>
      <c r="L45" s="35">
        <v>44196</v>
      </c>
      <c r="M45" s="41" t="str">
        <f t="shared" si="4"/>
        <v>OPORTUNO</v>
      </c>
      <c r="N45" s="10" t="str">
        <f t="shared" si="5"/>
        <v>0%</v>
      </c>
      <c r="O45" s="41" t="str">
        <f t="shared" si="3"/>
        <v xml:space="preserve"> </v>
      </c>
      <c r="P45" s="40"/>
    </row>
    <row r="46" spans="1:16" ht="108.75" customHeight="1" x14ac:dyDescent="0.2">
      <c r="A46" s="5">
        <v>43</v>
      </c>
      <c r="B46" s="12" t="s">
        <v>1</v>
      </c>
      <c r="C46" s="114"/>
      <c r="D46" s="58" t="s">
        <v>183</v>
      </c>
      <c r="E46" s="49" t="s">
        <v>115</v>
      </c>
      <c r="F46" s="73" t="s">
        <v>112</v>
      </c>
      <c r="G46" s="38">
        <v>43862</v>
      </c>
      <c r="H46" s="35">
        <v>44196</v>
      </c>
      <c r="I46" s="94" t="s">
        <v>368</v>
      </c>
      <c r="J46" s="87" t="s">
        <v>216</v>
      </c>
      <c r="K46" s="8" t="str">
        <f t="shared" si="0"/>
        <v>ABIERTO</v>
      </c>
      <c r="L46" s="35">
        <v>44196</v>
      </c>
      <c r="M46" s="41" t="str">
        <f t="shared" si="4"/>
        <v>OPORTUNO</v>
      </c>
      <c r="N46" s="10" t="str">
        <f t="shared" si="5"/>
        <v>0%</v>
      </c>
      <c r="O46" s="41" t="str">
        <f t="shared" si="3"/>
        <v xml:space="preserve"> </v>
      </c>
      <c r="P46" s="40"/>
    </row>
    <row r="47" spans="1:16" ht="108.75" customHeight="1" x14ac:dyDescent="0.2">
      <c r="A47" s="5">
        <v>44</v>
      </c>
      <c r="B47" s="12" t="s">
        <v>1</v>
      </c>
      <c r="C47" s="114"/>
      <c r="D47" s="58" t="s">
        <v>184</v>
      </c>
      <c r="E47" s="49" t="s">
        <v>115</v>
      </c>
      <c r="F47" s="73" t="s">
        <v>112</v>
      </c>
      <c r="G47" s="38">
        <v>43862</v>
      </c>
      <c r="H47" s="35">
        <v>44196</v>
      </c>
      <c r="I47" s="94" t="s">
        <v>369</v>
      </c>
      <c r="J47" s="87" t="s">
        <v>216</v>
      </c>
      <c r="K47" s="8" t="str">
        <f t="shared" si="0"/>
        <v>ABIERTO</v>
      </c>
      <c r="L47" s="35">
        <v>44196</v>
      </c>
      <c r="M47" s="41" t="str">
        <f t="shared" si="4"/>
        <v>OPORTUNO</v>
      </c>
      <c r="N47" s="10" t="str">
        <f t="shared" si="5"/>
        <v>0%</v>
      </c>
      <c r="O47" s="41" t="s">
        <v>218</v>
      </c>
      <c r="P47" s="40"/>
    </row>
    <row r="48" spans="1:16" ht="108.75" customHeight="1" x14ac:dyDescent="0.2">
      <c r="A48" s="5">
        <v>45</v>
      </c>
      <c r="B48" s="13" t="s">
        <v>1</v>
      </c>
      <c r="C48" s="114" t="s">
        <v>149</v>
      </c>
      <c r="D48" s="55" t="s">
        <v>113</v>
      </c>
      <c r="E48" s="45" t="s">
        <v>106</v>
      </c>
      <c r="F48" s="68" t="s">
        <v>217</v>
      </c>
      <c r="G48" s="38">
        <v>43862</v>
      </c>
      <c r="H48" s="35">
        <v>43986</v>
      </c>
      <c r="I48" s="94"/>
      <c r="J48" s="7" t="s">
        <v>216</v>
      </c>
      <c r="K48" s="8" t="str">
        <f t="shared" ref="K48:K70" si="6">IF(J48=0,"",IF(J48="La actividad no presente ejecución","ABIERTO",IF(J48="La actividad se encuentra totalmente cumplida","CERRADO","EN EJECUCIÓN")))</f>
        <v>ABIERTO</v>
      </c>
      <c r="L48" s="35">
        <v>43986</v>
      </c>
      <c r="M48" s="41" t="str">
        <f t="shared" si="4"/>
        <v>OPORTUNO</v>
      </c>
      <c r="N48" s="10" t="str">
        <f t="shared" si="5"/>
        <v>0%</v>
      </c>
      <c r="O48" s="41" t="str">
        <f t="shared" ref="O48:O70" si="7">IF(L48="","",IF(K48="CERRADO",IF(L48&lt;=H48,"CERRADO OPORTUNO","CERRADO INOPORTUNO")," "))</f>
        <v xml:space="preserve"> </v>
      </c>
      <c r="P48" s="40"/>
    </row>
    <row r="49" spans="1:17" ht="108.75" customHeight="1" x14ac:dyDescent="0.2">
      <c r="A49" s="5">
        <v>46</v>
      </c>
      <c r="B49" s="13" t="s">
        <v>1</v>
      </c>
      <c r="C49" s="114"/>
      <c r="D49" s="55" t="s">
        <v>114</v>
      </c>
      <c r="E49" s="45" t="s">
        <v>115</v>
      </c>
      <c r="F49" s="69" t="s">
        <v>73</v>
      </c>
      <c r="G49" s="38">
        <v>43862</v>
      </c>
      <c r="H49" s="35">
        <v>43936</v>
      </c>
      <c r="I49" s="94" t="s">
        <v>387</v>
      </c>
      <c r="J49" s="88" t="s">
        <v>388</v>
      </c>
      <c r="K49" s="8" t="str">
        <f t="shared" si="6"/>
        <v>EN EJECUCIÓN</v>
      </c>
      <c r="L49" s="35">
        <v>43936</v>
      </c>
      <c r="M49" s="41" t="str">
        <f t="shared" si="4"/>
        <v>OPORTUNO</v>
      </c>
      <c r="N49" s="10" t="str">
        <f t="shared" si="5"/>
        <v>70%-99%</v>
      </c>
      <c r="O49" s="41" t="str">
        <f t="shared" si="7"/>
        <v xml:space="preserve"> </v>
      </c>
      <c r="P49" s="40" t="s">
        <v>392</v>
      </c>
    </row>
    <row r="50" spans="1:17" ht="108.75" customHeight="1" x14ac:dyDescent="0.2">
      <c r="A50" s="5">
        <v>47</v>
      </c>
      <c r="B50" s="13" t="s">
        <v>1</v>
      </c>
      <c r="C50" s="114"/>
      <c r="D50" s="55" t="s">
        <v>116</v>
      </c>
      <c r="E50" s="45" t="s">
        <v>106</v>
      </c>
      <c r="F50" s="69" t="s">
        <v>73</v>
      </c>
      <c r="G50" s="38">
        <v>43862</v>
      </c>
      <c r="H50" s="35">
        <v>44043</v>
      </c>
      <c r="I50" s="94" t="s">
        <v>389</v>
      </c>
      <c r="J50" s="88" t="s">
        <v>390</v>
      </c>
      <c r="K50" s="8" t="str">
        <f t="shared" si="6"/>
        <v>EN EJECUCIÓN</v>
      </c>
      <c r="L50" s="35">
        <v>44043</v>
      </c>
      <c r="M50" s="41" t="str">
        <f t="shared" si="4"/>
        <v>OPORTUNO</v>
      </c>
      <c r="N50" s="10" t="str">
        <f t="shared" si="5"/>
        <v>70%-99%</v>
      </c>
      <c r="O50" s="41" t="str">
        <f t="shared" si="7"/>
        <v xml:space="preserve"> </v>
      </c>
      <c r="P50" s="40"/>
    </row>
    <row r="51" spans="1:17" ht="108.75" customHeight="1" x14ac:dyDescent="0.2">
      <c r="A51" s="5">
        <v>48</v>
      </c>
      <c r="B51" s="13" t="s">
        <v>1</v>
      </c>
      <c r="C51" s="114" t="s">
        <v>150</v>
      </c>
      <c r="D51" s="55" t="s">
        <v>117</v>
      </c>
      <c r="E51" s="45" t="s">
        <v>106</v>
      </c>
      <c r="F51" s="70" t="s">
        <v>118</v>
      </c>
      <c r="G51" s="38">
        <v>43862</v>
      </c>
      <c r="H51" s="35">
        <v>44043</v>
      </c>
      <c r="I51" s="100" t="s">
        <v>347</v>
      </c>
      <c r="J51" s="7" t="s">
        <v>216</v>
      </c>
      <c r="K51" s="8" t="str">
        <f t="shared" si="6"/>
        <v>ABIERTO</v>
      </c>
      <c r="L51" s="35">
        <v>44043</v>
      </c>
      <c r="M51" s="41" t="str">
        <f t="shared" si="4"/>
        <v>OPORTUNO</v>
      </c>
      <c r="N51" s="10" t="str">
        <f t="shared" si="5"/>
        <v>0%</v>
      </c>
      <c r="O51" s="41" t="str">
        <f t="shared" si="7"/>
        <v xml:space="preserve"> </v>
      </c>
      <c r="P51" s="91"/>
    </row>
    <row r="52" spans="1:17" ht="108.75" customHeight="1" x14ac:dyDescent="0.2">
      <c r="A52" s="5">
        <v>49</v>
      </c>
      <c r="B52" s="13" t="s">
        <v>1</v>
      </c>
      <c r="C52" s="114"/>
      <c r="D52" s="55" t="s">
        <v>114</v>
      </c>
      <c r="E52" s="45" t="s">
        <v>115</v>
      </c>
      <c r="F52" s="69" t="s">
        <v>73</v>
      </c>
      <c r="G52" s="38">
        <v>43862</v>
      </c>
      <c r="H52" s="37">
        <v>44027</v>
      </c>
      <c r="I52" s="94" t="s">
        <v>387</v>
      </c>
      <c r="J52" s="89" t="s">
        <v>365</v>
      </c>
      <c r="K52" s="8" t="str">
        <f t="shared" si="6"/>
        <v>EN EJECUCIÓN</v>
      </c>
      <c r="L52" s="37">
        <v>44027</v>
      </c>
      <c r="M52" s="41" t="str">
        <f t="shared" si="4"/>
        <v>OPORTUNO</v>
      </c>
      <c r="N52" s="10" t="str">
        <f t="shared" si="5"/>
        <v>70%-99%</v>
      </c>
      <c r="O52" s="41" t="str">
        <f t="shared" si="7"/>
        <v xml:space="preserve"> </v>
      </c>
      <c r="P52" s="40" t="s">
        <v>392</v>
      </c>
      <c r="Q52" s="15"/>
    </row>
    <row r="53" spans="1:17" ht="108.75" customHeight="1" x14ac:dyDescent="0.2">
      <c r="A53" s="5">
        <v>50</v>
      </c>
      <c r="B53" s="14" t="s">
        <v>0</v>
      </c>
      <c r="C53" s="114" t="s">
        <v>151</v>
      </c>
      <c r="D53" s="116" t="s">
        <v>40</v>
      </c>
      <c r="E53" s="45" t="s">
        <v>41</v>
      </c>
      <c r="F53" s="68" t="s">
        <v>69</v>
      </c>
      <c r="G53" s="38">
        <v>44012</v>
      </c>
      <c r="H53" s="36">
        <v>44164</v>
      </c>
      <c r="I53" s="100" t="s">
        <v>352</v>
      </c>
      <c r="J53" s="40" t="s">
        <v>358</v>
      </c>
      <c r="K53" s="8" t="str">
        <f t="shared" si="6"/>
        <v>CERRADO</v>
      </c>
      <c r="L53" s="36">
        <v>44164</v>
      </c>
      <c r="M53" s="41" t="str">
        <f t="shared" si="4"/>
        <v>OPORTUNO</v>
      </c>
      <c r="N53" s="10" t="str">
        <f t="shared" si="5"/>
        <v>100%</v>
      </c>
      <c r="O53" s="41" t="str">
        <f t="shared" si="7"/>
        <v>CERRADO OPORTUNO</v>
      </c>
      <c r="P53" s="108"/>
      <c r="Q53" s="59"/>
    </row>
    <row r="54" spans="1:17" ht="108.75" customHeight="1" x14ac:dyDescent="0.2">
      <c r="A54" s="5">
        <v>51</v>
      </c>
      <c r="B54" s="14" t="s">
        <v>0</v>
      </c>
      <c r="C54" s="114"/>
      <c r="D54" s="116"/>
      <c r="E54" s="45" t="s">
        <v>42</v>
      </c>
      <c r="F54" s="70" t="s">
        <v>70</v>
      </c>
      <c r="G54" s="38">
        <v>44012</v>
      </c>
      <c r="H54" s="36">
        <v>44164</v>
      </c>
      <c r="I54" s="94"/>
      <c r="J54" s="40" t="s">
        <v>216</v>
      </c>
      <c r="K54" s="8" t="str">
        <f t="shared" si="6"/>
        <v>ABIERTO</v>
      </c>
      <c r="L54" s="36">
        <v>44164</v>
      </c>
      <c r="M54" s="41" t="str">
        <f t="shared" si="4"/>
        <v>OPORTUNO</v>
      </c>
      <c r="N54" s="10" t="str">
        <f t="shared" si="5"/>
        <v>0%</v>
      </c>
      <c r="O54" s="41" t="str">
        <f t="shared" si="7"/>
        <v xml:space="preserve"> </v>
      </c>
      <c r="P54" s="109" t="s">
        <v>353</v>
      </c>
    </row>
    <row r="55" spans="1:17" ht="108.75" customHeight="1" x14ac:dyDescent="0.2">
      <c r="A55" s="5">
        <v>52</v>
      </c>
      <c r="B55" s="14" t="s">
        <v>0</v>
      </c>
      <c r="C55" s="114"/>
      <c r="D55" s="116" t="s">
        <v>43</v>
      </c>
      <c r="E55" s="42" t="s">
        <v>44</v>
      </c>
      <c r="F55" s="68" t="s">
        <v>69</v>
      </c>
      <c r="G55" s="38">
        <v>44012</v>
      </c>
      <c r="H55" s="36">
        <v>44164</v>
      </c>
      <c r="I55" s="94"/>
      <c r="J55" s="40" t="s">
        <v>361</v>
      </c>
      <c r="K55" s="8" t="str">
        <f t="shared" si="6"/>
        <v>EN EJECUCIÓN</v>
      </c>
      <c r="L55" s="36">
        <v>44164</v>
      </c>
      <c r="M55" s="41" t="str">
        <f t="shared" si="4"/>
        <v>OPORTUNO</v>
      </c>
      <c r="N55" s="10" t="str">
        <f t="shared" si="5"/>
        <v>34%-69%</v>
      </c>
      <c r="O55" s="41" t="str">
        <f t="shared" si="7"/>
        <v xml:space="preserve"> </v>
      </c>
      <c r="P55" s="106" t="s">
        <v>354</v>
      </c>
    </row>
    <row r="56" spans="1:17" ht="108.75" customHeight="1" x14ac:dyDescent="0.2">
      <c r="A56" s="5">
        <v>53</v>
      </c>
      <c r="B56" s="14" t="s">
        <v>0</v>
      </c>
      <c r="C56" s="114"/>
      <c r="D56" s="116"/>
      <c r="E56" s="45" t="s">
        <v>45</v>
      </c>
      <c r="F56" s="68" t="s">
        <v>69</v>
      </c>
      <c r="G56" s="38">
        <v>44012</v>
      </c>
      <c r="H56" s="36">
        <v>44164</v>
      </c>
      <c r="I56" s="94"/>
      <c r="J56" s="40" t="s">
        <v>216</v>
      </c>
      <c r="K56" s="8" t="str">
        <f t="shared" si="6"/>
        <v>ABIERTO</v>
      </c>
      <c r="L56" s="36">
        <v>44164</v>
      </c>
      <c r="M56" s="41" t="str">
        <f t="shared" si="4"/>
        <v>OPORTUNO</v>
      </c>
      <c r="N56" s="10" t="str">
        <f t="shared" si="5"/>
        <v>0%</v>
      </c>
      <c r="O56" s="41" t="str">
        <f t="shared" si="7"/>
        <v xml:space="preserve"> </v>
      </c>
      <c r="P56" s="106" t="s">
        <v>355</v>
      </c>
    </row>
    <row r="57" spans="1:17" ht="108.75" customHeight="1" x14ac:dyDescent="0.2">
      <c r="A57" s="5">
        <v>54</v>
      </c>
      <c r="B57" s="43" t="s">
        <v>0</v>
      </c>
      <c r="C57" s="114"/>
      <c r="D57" s="116" t="s">
        <v>46</v>
      </c>
      <c r="E57" s="45" t="s">
        <v>47</v>
      </c>
      <c r="F57" s="115" t="s">
        <v>71</v>
      </c>
      <c r="G57" s="38">
        <v>43862</v>
      </c>
      <c r="H57" s="36" t="s">
        <v>76</v>
      </c>
      <c r="I57" s="97" t="s">
        <v>383</v>
      </c>
      <c r="J57" s="40" t="s">
        <v>361</v>
      </c>
      <c r="K57" s="8" t="str">
        <f t="shared" si="6"/>
        <v>EN EJECUCIÓN</v>
      </c>
      <c r="L57" s="36" t="s">
        <v>76</v>
      </c>
      <c r="M57" s="41" t="str">
        <f t="shared" si="4"/>
        <v>OPORTUNO</v>
      </c>
      <c r="N57" s="10" t="str">
        <f t="shared" si="5"/>
        <v>34%-69%</v>
      </c>
      <c r="O57" s="41" t="str">
        <f t="shared" si="7"/>
        <v xml:space="preserve"> </v>
      </c>
      <c r="P57" s="106"/>
    </row>
    <row r="58" spans="1:17" ht="108.75" customHeight="1" x14ac:dyDescent="0.2">
      <c r="A58" s="5">
        <v>55</v>
      </c>
      <c r="B58" s="14" t="s">
        <v>0</v>
      </c>
      <c r="C58" s="114"/>
      <c r="D58" s="116"/>
      <c r="E58" s="45" t="s">
        <v>48</v>
      </c>
      <c r="F58" s="116"/>
      <c r="G58" s="38">
        <v>43862</v>
      </c>
      <c r="H58" s="36" t="s">
        <v>76</v>
      </c>
      <c r="I58" s="94" t="s">
        <v>384</v>
      </c>
      <c r="J58" s="40" t="s">
        <v>358</v>
      </c>
      <c r="K58" s="8" t="str">
        <f t="shared" si="6"/>
        <v>CERRADO</v>
      </c>
      <c r="L58" s="36" t="s">
        <v>76</v>
      </c>
      <c r="M58" s="41" t="str">
        <f t="shared" si="4"/>
        <v>OPORTUNO</v>
      </c>
      <c r="N58" s="10" t="str">
        <f t="shared" si="5"/>
        <v>100%</v>
      </c>
      <c r="O58" s="41" t="str">
        <f t="shared" si="7"/>
        <v>CERRADO OPORTUNO</v>
      </c>
      <c r="P58" s="106"/>
    </row>
    <row r="59" spans="1:17" ht="108.75" customHeight="1" x14ac:dyDescent="0.2">
      <c r="A59" s="5">
        <v>56</v>
      </c>
      <c r="B59" s="14" t="s">
        <v>0</v>
      </c>
      <c r="C59" s="114" t="s">
        <v>152</v>
      </c>
      <c r="D59" s="46" t="s">
        <v>49</v>
      </c>
      <c r="E59" s="45" t="s">
        <v>50</v>
      </c>
      <c r="F59" s="68" t="s">
        <v>72</v>
      </c>
      <c r="G59" s="38">
        <v>43862</v>
      </c>
      <c r="H59" s="36" t="s">
        <v>76</v>
      </c>
      <c r="I59" s="99" t="s">
        <v>356</v>
      </c>
      <c r="J59" s="40" t="s">
        <v>358</v>
      </c>
      <c r="K59" s="8" t="str">
        <f t="shared" si="6"/>
        <v>CERRADO</v>
      </c>
      <c r="L59" s="36" t="s">
        <v>76</v>
      </c>
      <c r="M59" s="41" t="str">
        <f t="shared" si="4"/>
        <v>OPORTUNO</v>
      </c>
      <c r="N59" s="10" t="str">
        <f t="shared" si="5"/>
        <v>100%</v>
      </c>
      <c r="O59" s="41" t="str">
        <f t="shared" si="7"/>
        <v>CERRADO OPORTUNO</v>
      </c>
      <c r="P59" s="40" t="s">
        <v>357</v>
      </c>
    </row>
    <row r="60" spans="1:17" ht="108.75" customHeight="1" x14ac:dyDescent="0.2">
      <c r="A60" s="5">
        <v>57</v>
      </c>
      <c r="B60" s="14" t="s">
        <v>0</v>
      </c>
      <c r="C60" s="114"/>
      <c r="D60" s="116" t="s">
        <v>51</v>
      </c>
      <c r="E60" s="45" t="s">
        <v>52</v>
      </c>
      <c r="F60" s="69" t="s">
        <v>73</v>
      </c>
      <c r="G60" s="38">
        <v>43862</v>
      </c>
      <c r="H60" s="36" t="s">
        <v>76</v>
      </c>
      <c r="I60" s="94" t="s">
        <v>391</v>
      </c>
      <c r="J60" s="90" t="s">
        <v>390</v>
      </c>
      <c r="K60" s="8" t="str">
        <f t="shared" si="6"/>
        <v>EN EJECUCIÓN</v>
      </c>
      <c r="L60" s="36" t="s">
        <v>76</v>
      </c>
      <c r="M60" s="41" t="str">
        <f t="shared" si="4"/>
        <v>OPORTUNO</v>
      </c>
      <c r="N60" s="10" t="str">
        <f t="shared" si="5"/>
        <v>70%-99%</v>
      </c>
      <c r="O60" s="41" t="str">
        <f t="shared" si="7"/>
        <v xml:space="preserve"> </v>
      </c>
      <c r="P60" s="40"/>
    </row>
    <row r="61" spans="1:17" ht="108.75" customHeight="1" x14ac:dyDescent="0.2">
      <c r="A61" s="5">
        <v>58</v>
      </c>
      <c r="B61" s="14" t="s">
        <v>0</v>
      </c>
      <c r="C61" s="114"/>
      <c r="D61" s="116"/>
      <c r="E61" s="45" t="s">
        <v>53</v>
      </c>
      <c r="F61" s="68" t="s">
        <v>74</v>
      </c>
      <c r="G61" s="38">
        <v>43862</v>
      </c>
      <c r="H61" s="36" t="s">
        <v>76</v>
      </c>
      <c r="I61" s="97" t="s">
        <v>385</v>
      </c>
      <c r="J61" s="40" t="s">
        <v>358</v>
      </c>
      <c r="K61" s="8" t="str">
        <f t="shared" si="6"/>
        <v>CERRADO</v>
      </c>
      <c r="L61" s="36" t="s">
        <v>76</v>
      </c>
      <c r="M61" s="41" t="str">
        <f t="shared" si="4"/>
        <v>OPORTUNO</v>
      </c>
      <c r="N61" s="10" t="str">
        <f t="shared" si="5"/>
        <v>100%</v>
      </c>
      <c r="O61" s="41" t="str">
        <f t="shared" si="7"/>
        <v>CERRADO OPORTUNO</v>
      </c>
      <c r="P61" s="103"/>
    </row>
    <row r="62" spans="1:17" ht="108.75" customHeight="1" x14ac:dyDescent="0.2">
      <c r="A62" s="5">
        <v>59</v>
      </c>
      <c r="B62" s="14" t="s">
        <v>0</v>
      </c>
      <c r="C62" s="114" t="s">
        <v>153</v>
      </c>
      <c r="D62" s="46" t="s">
        <v>54</v>
      </c>
      <c r="E62" s="45" t="s">
        <v>55</v>
      </c>
      <c r="F62" s="70" t="s">
        <v>69</v>
      </c>
      <c r="G62" s="38">
        <v>44012</v>
      </c>
      <c r="H62" s="36">
        <v>44164</v>
      </c>
      <c r="I62" s="94"/>
      <c r="J62" s="40" t="s">
        <v>216</v>
      </c>
      <c r="K62" s="8" t="str">
        <f t="shared" si="6"/>
        <v>ABIERTO</v>
      </c>
      <c r="L62" s="36">
        <v>44164</v>
      </c>
      <c r="M62" s="41" t="str">
        <f t="shared" si="4"/>
        <v>OPORTUNO</v>
      </c>
      <c r="N62" s="10" t="str">
        <f t="shared" si="5"/>
        <v>0%</v>
      </c>
      <c r="O62" s="41" t="str">
        <f t="shared" si="7"/>
        <v xml:space="preserve"> </v>
      </c>
      <c r="P62" s="40"/>
    </row>
    <row r="63" spans="1:17" ht="108.75" customHeight="1" x14ac:dyDescent="0.2">
      <c r="A63" s="5">
        <v>60</v>
      </c>
      <c r="B63" s="43" t="s">
        <v>0</v>
      </c>
      <c r="C63" s="114"/>
      <c r="D63" s="46" t="s">
        <v>56</v>
      </c>
      <c r="E63" s="45" t="s">
        <v>57</v>
      </c>
      <c r="F63" s="70" t="s">
        <v>138</v>
      </c>
      <c r="G63" s="38">
        <v>44012</v>
      </c>
      <c r="H63" s="36">
        <v>44164</v>
      </c>
      <c r="I63" s="97" t="s">
        <v>351</v>
      </c>
      <c r="J63" s="40" t="s">
        <v>216</v>
      </c>
      <c r="K63" s="8" t="str">
        <f t="shared" si="6"/>
        <v>ABIERTO</v>
      </c>
      <c r="L63" s="36">
        <v>44164</v>
      </c>
      <c r="M63" s="41" t="str">
        <f t="shared" si="4"/>
        <v>OPORTUNO</v>
      </c>
      <c r="N63" s="10" t="str">
        <f t="shared" si="5"/>
        <v>0%</v>
      </c>
      <c r="O63" s="41" t="str">
        <f t="shared" si="7"/>
        <v xml:space="preserve"> </v>
      </c>
      <c r="P63" s="40"/>
    </row>
    <row r="64" spans="1:17" ht="108.75" customHeight="1" x14ac:dyDescent="0.2">
      <c r="A64" s="5">
        <v>61</v>
      </c>
      <c r="B64" s="14" t="s">
        <v>0</v>
      </c>
      <c r="C64" s="114"/>
      <c r="D64" s="46" t="s">
        <v>58</v>
      </c>
      <c r="E64" s="45" t="s">
        <v>59</v>
      </c>
      <c r="F64" s="68" t="s">
        <v>69</v>
      </c>
      <c r="G64" s="38">
        <v>44012</v>
      </c>
      <c r="H64" s="36">
        <v>44164</v>
      </c>
      <c r="I64" s="94"/>
      <c r="J64" s="40" t="s">
        <v>216</v>
      </c>
      <c r="K64" s="8" t="str">
        <f t="shared" si="6"/>
        <v>ABIERTO</v>
      </c>
      <c r="L64" s="36">
        <v>44164</v>
      </c>
      <c r="M64" s="41" t="str">
        <f t="shared" si="4"/>
        <v>OPORTUNO</v>
      </c>
      <c r="N64" s="10" t="str">
        <f t="shared" si="5"/>
        <v>0%</v>
      </c>
      <c r="O64" s="41" t="str">
        <f t="shared" si="7"/>
        <v xml:space="preserve"> </v>
      </c>
      <c r="P64" s="106"/>
    </row>
    <row r="65" spans="1:16" ht="108.75" customHeight="1" x14ac:dyDescent="0.2">
      <c r="A65" s="5">
        <v>62</v>
      </c>
      <c r="B65" s="43" t="s">
        <v>0</v>
      </c>
      <c r="C65" s="114" t="s">
        <v>154</v>
      </c>
      <c r="D65" s="46" t="s">
        <v>60</v>
      </c>
      <c r="E65" s="45" t="s">
        <v>61</v>
      </c>
      <c r="F65" s="70" t="s">
        <v>219</v>
      </c>
      <c r="G65" s="38">
        <v>44012</v>
      </c>
      <c r="H65" s="36">
        <v>44164</v>
      </c>
      <c r="I65" s="97" t="s">
        <v>348</v>
      </c>
      <c r="J65" s="40" t="s">
        <v>216</v>
      </c>
      <c r="K65" s="8" t="str">
        <f t="shared" si="6"/>
        <v>ABIERTO</v>
      </c>
      <c r="L65" s="36">
        <v>44164</v>
      </c>
      <c r="M65" s="41" t="str">
        <f t="shared" si="4"/>
        <v>OPORTUNO</v>
      </c>
      <c r="N65" s="10" t="str">
        <f t="shared" si="5"/>
        <v>0%</v>
      </c>
      <c r="O65" s="41" t="str">
        <f t="shared" si="7"/>
        <v xml:space="preserve"> </v>
      </c>
      <c r="P65" s="103"/>
    </row>
    <row r="66" spans="1:16" ht="108.75" customHeight="1" x14ac:dyDescent="0.2">
      <c r="A66" s="5">
        <v>63</v>
      </c>
      <c r="B66" s="14" t="s">
        <v>0</v>
      </c>
      <c r="C66" s="114"/>
      <c r="D66" s="46" t="s">
        <v>62</v>
      </c>
      <c r="E66" s="45" t="s">
        <v>63</v>
      </c>
      <c r="F66" s="68" t="s">
        <v>69</v>
      </c>
      <c r="G66" s="38">
        <v>44012</v>
      </c>
      <c r="H66" s="36">
        <v>44164</v>
      </c>
      <c r="I66" s="94"/>
      <c r="J66" s="86" t="s">
        <v>358</v>
      </c>
      <c r="K66" s="8" t="str">
        <f t="shared" si="6"/>
        <v>CERRADO</v>
      </c>
      <c r="L66" s="36">
        <v>44164</v>
      </c>
      <c r="M66" s="41" t="str">
        <f t="shared" si="4"/>
        <v>OPORTUNO</v>
      </c>
      <c r="N66" s="10" t="str">
        <f t="shared" si="5"/>
        <v>100%</v>
      </c>
      <c r="O66" s="41" t="str">
        <f t="shared" si="7"/>
        <v>CERRADO OPORTUNO</v>
      </c>
      <c r="P66" s="109" t="s">
        <v>359</v>
      </c>
    </row>
    <row r="67" spans="1:16" ht="108.75" customHeight="1" x14ac:dyDescent="0.2">
      <c r="A67" s="5">
        <v>64</v>
      </c>
      <c r="B67" s="43" t="s">
        <v>0</v>
      </c>
      <c r="C67" s="114"/>
      <c r="D67" s="46" t="s">
        <v>64</v>
      </c>
      <c r="E67" s="45" t="s">
        <v>65</v>
      </c>
      <c r="F67" s="77" t="s">
        <v>137</v>
      </c>
      <c r="G67" s="38">
        <v>44012</v>
      </c>
      <c r="H67" s="36">
        <v>44164</v>
      </c>
      <c r="I67" s="97" t="s">
        <v>348</v>
      </c>
      <c r="J67" s="40" t="s">
        <v>216</v>
      </c>
      <c r="K67" s="8" t="str">
        <f t="shared" si="6"/>
        <v>ABIERTO</v>
      </c>
      <c r="L67" s="36">
        <v>44164</v>
      </c>
      <c r="M67" s="41" t="str">
        <f t="shared" si="4"/>
        <v>OPORTUNO</v>
      </c>
      <c r="N67" s="10" t="str">
        <f t="shared" si="5"/>
        <v>0%</v>
      </c>
      <c r="O67" s="41" t="str">
        <f t="shared" si="7"/>
        <v xml:space="preserve"> </v>
      </c>
      <c r="P67" s="40"/>
    </row>
    <row r="68" spans="1:16" ht="108.75" customHeight="1" x14ac:dyDescent="0.2">
      <c r="A68" s="5">
        <v>65</v>
      </c>
      <c r="B68" s="14" t="s">
        <v>0</v>
      </c>
      <c r="C68" s="114"/>
      <c r="D68" s="46" t="s">
        <v>66</v>
      </c>
      <c r="E68" s="42" t="s">
        <v>215</v>
      </c>
      <c r="F68" s="70" t="s">
        <v>136</v>
      </c>
      <c r="G68" s="38">
        <v>44012</v>
      </c>
      <c r="H68" s="36">
        <v>44164</v>
      </c>
      <c r="I68" s="94"/>
      <c r="J68" s="40" t="s">
        <v>358</v>
      </c>
      <c r="K68" s="8" t="str">
        <f t="shared" si="6"/>
        <v>CERRADO</v>
      </c>
      <c r="L68" s="36">
        <v>44164</v>
      </c>
      <c r="M68" s="41" t="str">
        <f t="shared" ref="M68:M70" si="8">IF(L68="","",IF(L68&gt;H68,"INOPORTUNO","OPORTUNO"))</f>
        <v>OPORTUNO</v>
      </c>
      <c r="N68" s="10" t="str">
        <f t="shared" si="5"/>
        <v>100%</v>
      </c>
      <c r="O68" s="41" t="str">
        <f t="shared" si="7"/>
        <v>CERRADO OPORTUNO</v>
      </c>
      <c r="P68" s="103" t="s">
        <v>360</v>
      </c>
    </row>
    <row r="69" spans="1:16" ht="108.75" customHeight="1" x14ac:dyDescent="0.2">
      <c r="A69" s="5">
        <v>66</v>
      </c>
      <c r="B69" s="14" t="s">
        <v>0</v>
      </c>
      <c r="C69" s="45" t="s">
        <v>155</v>
      </c>
      <c r="D69" s="46" t="s">
        <v>67</v>
      </c>
      <c r="E69" s="45" t="s">
        <v>68</v>
      </c>
      <c r="F69" s="68" t="s">
        <v>75</v>
      </c>
      <c r="G69" s="38">
        <v>44012</v>
      </c>
      <c r="H69" s="36">
        <v>44164</v>
      </c>
      <c r="I69" s="94" t="s">
        <v>386</v>
      </c>
      <c r="J69" s="40" t="s">
        <v>358</v>
      </c>
      <c r="K69" s="8" t="str">
        <f t="shared" si="6"/>
        <v>CERRADO</v>
      </c>
      <c r="L69" s="36">
        <v>44164</v>
      </c>
      <c r="M69" s="41" t="str">
        <f t="shared" si="8"/>
        <v>OPORTUNO</v>
      </c>
      <c r="N69" s="10" t="str">
        <f t="shared" si="5"/>
        <v>100%</v>
      </c>
      <c r="O69" s="41" t="str">
        <f t="shared" si="7"/>
        <v>CERRADO OPORTUNO</v>
      </c>
      <c r="P69" s="40"/>
    </row>
    <row r="70" spans="1:16" s="2" customFormat="1" ht="117" customHeight="1" x14ac:dyDescent="0.2">
      <c r="A70" s="5">
        <v>67</v>
      </c>
      <c r="B70" s="39" t="s">
        <v>213</v>
      </c>
      <c r="C70" s="48" t="s">
        <v>209</v>
      </c>
      <c r="D70" s="57" t="s">
        <v>210</v>
      </c>
      <c r="E70" s="48" t="s">
        <v>211</v>
      </c>
      <c r="F70" s="72" t="s">
        <v>212</v>
      </c>
      <c r="G70" s="34" t="s">
        <v>214</v>
      </c>
      <c r="H70" s="36">
        <v>44196</v>
      </c>
      <c r="I70" s="94"/>
      <c r="J70" s="50" t="s">
        <v>216</v>
      </c>
      <c r="K70" s="8" t="str">
        <f t="shared" si="6"/>
        <v>ABIERTO</v>
      </c>
      <c r="L70" s="36">
        <v>44196</v>
      </c>
      <c r="M70" s="41" t="str">
        <f t="shared" si="8"/>
        <v>OPORTUNO</v>
      </c>
      <c r="N70" s="10" t="str">
        <f t="shared" si="5"/>
        <v>0%</v>
      </c>
      <c r="O70" s="41" t="str">
        <f t="shared" si="7"/>
        <v xml:space="preserve"> </v>
      </c>
      <c r="P70" s="40"/>
    </row>
    <row r="71" spans="1:16" x14ac:dyDescent="0.2">
      <c r="J71" s="64"/>
    </row>
    <row r="74" spans="1:16" ht="45.75" customHeight="1" x14ac:dyDescent="0.2">
      <c r="B74" s="139" t="s">
        <v>400</v>
      </c>
      <c r="C74" s="139"/>
      <c r="D74" s="1"/>
    </row>
    <row r="75" spans="1:16" ht="15" x14ac:dyDescent="0.25">
      <c r="B75"/>
      <c r="C75"/>
      <c r="D75"/>
      <c r="F75"/>
    </row>
    <row r="76" spans="1:16" ht="15" x14ac:dyDescent="0.25">
      <c r="B76"/>
      <c r="C76"/>
      <c r="D76"/>
      <c r="F76"/>
    </row>
    <row r="77" spans="1:16" ht="15" x14ac:dyDescent="0.25">
      <c r="B77"/>
      <c r="C77"/>
      <c r="D77"/>
      <c r="F77"/>
    </row>
    <row r="78" spans="1:16" ht="27.75" customHeight="1" x14ac:dyDescent="0.25">
      <c r="B78" s="140" t="s">
        <v>402</v>
      </c>
      <c r="C78" s="140"/>
      <c r="D78" s="143"/>
      <c r="F78"/>
    </row>
    <row r="79" spans="1:16" ht="15" x14ac:dyDescent="0.25">
      <c r="B79" s="141" t="s">
        <v>401</v>
      </c>
      <c r="C79" s="142"/>
      <c r="D79" s="142"/>
      <c r="F79"/>
    </row>
    <row r="80" spans="1:16" ht="15" x14ac:dyDescent="0.25">
      <c r="C80"/>
      <c r="D80"/>
      <c r="E80"/>
      <c r="F80"/>
    </row>
  </sheetData>
  <autoFilter ref="A3:P70"/>
  <mergeCells count="28">
    <mergeCell ref="B74:C74"/>
    <mergeCell ref="B78:C78"/>
    <mergeCell ref="D53:D54"/>
    <mergeCell ref="D55:D56"/>
    <mergeCell ref="D57:D58"/>
    <mergeCell ref="D60:D61"/>
    <mergeCell ref="C53:C58"/>
    <mergeCell ref="C62:C64"/>
    <mergeCell ref="C65:C68"/>
    <mergeCell ref="C24:C26"/>
    <mergeCell ref="C27:C29"/>
    <mergeCell ref="C30:C33"/>
    <mergeCell ref="G1:P1"/>
    <mergeCell ref="C59:C61"/>
    <mergeCell ref="F57:F58"/>
    <mergeCell ref="C34:C36"/>
    <mergeCell ref="C37:C41"/>
    <mergeCell ref="A1:C1"/>
    <mergeCell ref="D1:F1"/>
    <mergeCell ref="D2:F2"/>
    <mergeCell ref="A2:A3"/>
    <mergeCell ref="B2:C2"/>
    <mergeCell ref="C42:C47"/>
    <mergeCell ref="C48:C50"/>
    <mergeCell ref="C51:C52"/>
    <mergeCell ref="C6:C7"/>
    <mergeCell ref="C8:C9"/>
    <mergeCell ref="C20:C23"/>
  </mergeCells>
  <conditionalFormatting sqref="O4:O6">
    <cfRule type="cellIs" dxfId="144" priority="368" stopIfTrue="1" operator="equal">
      <formula>"CERRADO INOPORTUNO"</formula>
    </cfRule>
    <cfRule type="cellIs" dxfId="143" priority="369" stopIfTrue="1" operator="equal">
      <formula>"CERRADO OPORTUNO"</formula>
    </cfRule>
  </conditionalFormatting>
  <conditionalFormatting sqref="N4:N7 N9:N11 N14:N46 N48:N52">
    <cfRule type="cellIs" dxfId="142" priority="373" stopIfTrue="1" operator="equal">
      <formula>"1%-33%"</formula>
    </cfRule>
    <cfRule type="cellIs" dxfId="141" priority="376" stopIfTrue="1" operator="equal">
      <formula>"0%"</formula>
    </cfRule>
  </conditionalFormatting>
  <conditionalFormatting sqref="P35">
    <cfRule type="cellIs" dxfId="140" priority="374" stopIfTrue="1" operator="equal">
      <formula>"INOPORTUNO"</formula>
    </cfRule>
    <cfRule type="cellIs" dxfId="139" priority="375" stopIfTrue="1" operator="equal">
      <formula>"OPORTUNO"</formula>
    </cfRule>
  </conditionalFormatting>
  <conditionalFormatting sqref="N4:N7 N9:N11 N14:N46 N48:N52">
    <cfRule type="cellIs" dxfId="138" priority="370" stopIfTrue="1" operator="equal">
      <formula>"100%"</formula>
    </cfRule>
    <cfRule type="cellIs" dxfId="137" priority="371" stopIfTrue="1" operator="equal">
      <formula>"70%-99%"</formula>
    </cfRule>
    <cfRule type="cellIs" dxfId="136" priority="372" stopIfTrue="1" operator="equal">
      <formula>"34%-69%"</formula>
    </cfRule>
  </conditionalFormatting>
  <conditionalFormatting sqref="K4:K7 K9:K11 K14:K46 K48:K52">
    <cfRule type="cellIs" dxfId="135" priority="350" stopIfTrue="1" operator="equal">
      <formula>"CERRADO"</formula>
    </cfRule>
    <cfRule type="cellIs" dxfId="134" priority="351" stopIfTrue="1" operator="equal">
      <formula>"EN EJECUCIÓN"</formula>
    </cfRule>
    <cfRule type="cellIs" dxfId="133" priority="352" stopIfTrue="1" operator="equal">
      <formula>"ABIERTO"</formula>
    </cfRule>
  </conditionalFormatting>
  <conditionalFormatting sqref="P51 P38">
    <cfRule type="cellIs" dxfId="132" priority="199" stopIfTrue="1" operator="equal">
      <formula>"INOPORTUNO"</formula>
    </cfRule>
    <cfRule type="cellIs" dxfId="131" priority="200" stopIfTrue="1" operator="equal">
      <formula>"OPORTUNO"</formula>
    </cfRule>
  </conditionalFormatting>
  <conditionalFormatting sqref="M4">
    <cfRule type="cellIs" dxfId="130" priority="181" stopIfTrue="1" operator="equal">
      <formula>"INOPORTUNO"</formula>
    </cfRule>
    <cfRule type="cellIs" dxfId="129" priority="182" stopIfTrue="1" operator="equal">
      <formula>"OPORTUNO"</formula>
    </cfRule>
  </conditionalFormatting>
  <conditionalFormatting sqref="M21:M29">
    <cfRule type="cellIs" dxfId="128" priority="177" stopIfTrue="1" operator="equal">
      <formula>"INOPORTUNO"</formula>
    </cfRule>
    <cfRule type="cellIs" dxfId="127" priority="178" stopIfTrue="1" operator="equal">
      <formula>"OPORTUNO"</formula>
    </cfRule>
  </conditionalFormatting>
  <conditionalFormatting sqref="M33">
    <cfRule type="cellIs" dxfId="126" priority="175" stopIfTrue="1" operator="equal">
      <formula>"INOPORTUNO"</formula>
    </cfRule>
    <cfRule type="cellIs" dxfId="125" priority="176" stopIfTrue="1" operator="equal">
      <formula>"OPORTUNO"</formula>
    </cfRule>
  </conditionalFormatting>
  <conditionalFormatting sqref="M30">
    <cfRule type="cellIs" dxfId="124" priority="161" stopIfTrue="1" operator="equal">
      <formula>"INOPORTUNO"</formula>
    </cfRule>
    <cfRule type="cellIs" dxfId="123" priority="162" stopIfTrue="1" operator="equal">
      <formula>"OPORTUNO"</formula>
    </cfRule>
  </conditionalFormatting>
  <conditionalFormatting sqref="M31:M32">
    <cfRule type="cellIs" dxfId="122" priority="159" stopIfTrue="1" operator="equal">
      <formula>"INOPORTUNO"</formula>
    </cfRule>
    <cfRule type="cellIs" dxfId="121" priority="160" stopIfTrue="1" operator="equal">
      <formula>"OPORTUNO"</formula>
    </cfRule>
  </conditionalFormatting>
  <conditionalFormatting sqref="K70">
    <cfRule type="cellIs" dxfId="120" priority="156" stopIfTrue="1" operator="equal">
      <formula>"CERRADO"</formula>
    </cfRule>
    <cfRule type="cellIs" dxfId="119" priority="157" stopIfTrue="1" operator="equal">
      <formula>"EN EJECUCIÓN"</formula>
    </cfRule>
    <cfRule type="cellIs" dxfId="118" priority="158" stopIfTrue="1" operator="equal">
      <formula>"ABIERTO"</formula>
    </cfRule>
  </conditionalFormatting>
  <conditionalFormatting sqref="N70">
    <cfRule type="cellIs" dxfId="117" priority="154" stopIfTrue="1" operator="equal">
      <formula>"1%-33%"</formula>
    </cfRule>
    <cfRule type="cellIs" dxfId="116" priority="155" stopIfTrue="1" operator="equal">
      <formula>"0%"</formula>
    </cfRule>
  </conditionalFormatting>
  <conditionalFormatting sqref="N70">
    <cfRule type="cellIs" dxfId="115" priority="151" stopIfTrue="1" operator="equal">
      <formula>"100%"</formula>
    </cfRule>
    <cfRule type="cellIs" dxfId="114" priority="152" stopIfTrue="1" operator="equal">
      <formula>"70%-99%"</formula>
    </cfRule>
    <cfRule type="cellIs" dxfId="113" priority="153" stopIfTrue="1" operator="equal">
      <formula>"34%-69%"</formula>
    </cfRule>
  </conditionalFormatting>
  <conditionalFormatting sqref="M10">
    <cfRule type="cellIs" dxfId="112" priority="149" stopIfTrue="1" operator="equal">
      <formula>"INOPORTUNO"</formula>
    </cfRule>
    <cfRule type="cellIs" dxfId="111" priority="150" stopIfTrue="1" operator="equal">
      <formula>"OPORTUNO"</formula>
    </cfRule>
  </conditionalFormatting>
  <conditionalFormatting sqref="N8">
    <cfRule type="cellIs" dxfId="110" priority="147" stopIfTrue="1" operator="equal">
      <formula>"1%-33%"</formula>
    </cfRule>
    <cfRule type="cellIs" dxfId="109" priority="148" stopIfTrue="1" operator="equal">
      <formula>"0%"</formula>
    </cfRule>
  </conditionalFormatting>
  <conditionalFormatting sqref="N8">
    <cfRule type="cellIs" dxfId="108" priority="144" stopIfTrue="1" operator="equal">
      <formula>"100%"</formula>
    </cfRule>
    <cfRule type="cellIs" dxfId="107" priority="145" stopIfTrue="1" operator="equal">
      <formula>"70%-99%"</formula>
    </cfRule>
    <cfRule type="cellIs" dxfId="106" priority="146" stopIfTrue="1" operator="equal">
      <formula>"34%-69%"</formula>
    </cfRule>
  </conditionalFormatting>
  <conditionalFormatting sqref="K8">
    <cfRule type="cellIs" dxfId="105" priority="141" stopIfTrue="1" operator="equal">
      <formula>"CERRADO"</formula>
    </cfRule>
    <cfRule type="cellIs" dxfId="104" priority="142" stopIfTrue="1" operator="equal">
      <formula>"EN EJECUCIÓN"</formula>
    </cfRule>
    <cfRule type="cellIs" dxfId="103" priority="143" stopIfTrue="1" operator="equal">
      <formula>"ABIERTO"</formula>
    </cfRule>
  </conditionalFormatting>
  <conditionalFormatting sqref="M8">
    <cfRule type="cellIs" dxfId="102" priority="139" stopIfTrue="1" operator="equal">
      <formula>"INOPORTUNO"</formula>
    </cfRule>
    <cfRule type="cellIs" dxfId="101" priority="140" stopIfTrue="1" operator="equal">
      <formula>"OPORTUNO"</formula>
    </cfRule>
  </conditionalFormatting>
  <conditionalFormatting sqref="N55:N65 N67:N69">
    <cfRule type="cellIs" dxfId="100" priority="135" stopIfTrue="1" operator="equal">
      <formula>"1%-33%"</formula>
    </cfRule>
    <cfRule type="cellIs" dxfId="99" priority="138" stopIfTrue="1" operator="equal">
      <formula>"0%"</formula>
    </cfRule>
  </conditionalFormatting>
  <conditionalFormatting sqref="N55:N65 N67:N69">
    <cfRule type="cellIs" dxfId="98" priority="132" stopIfTrue="1" operator="equal">
      <formula>"100%"</formula>
    </cfRule>
    <cfRule type="cellIs" dxfId="97" priority="133" stopIfTrue="1" operator="equal">
      <formula>"70%-99%"</formula>
    </cfRule>
    <cfRule type="cellIs" dxfId="96" priority="134" stopIfTrue="1" operator="equal">
      <formula>"34%-69%"</formula>
    </cfRule>
  </conditionalFormatting>
  <conditionalFormatting sqref="K55:K65 K67:K69">
    <cfRule type="cellIs" dxfId="95" priority="123" stopIfTrue="1" operator="equal">
      <formula>"CERRADO"</formula>
    </cfRule>
    <cfRule type="cellIs" dxfId="94" priority="124" stopIfTrue="1" operator="equal">
      <formula>"EN EJECUCIÓN"</formula>
    </cfRule>
    <cfRule type="cellIs" dxfId="93" priority="125" stopIfTrue="1" operator="equal">
      <formula>"ABIERTO"</formula>
    </cfRule>
  </conditionalFormatting>
  <conditionalFormatting sqref="M9">
    <cfRule type="cellIs" dxfId="92" priority="83" stopIfTrue="1" operator="equal">
      <formula>"INOPORTUNO"</formula>
    </cfRule>
    <cfRule type="cellIs" dxfId="91" priority="84" stopIfTrue="1" operator="equal">
      <formula>"OPORTUNO"</formula>
    </cfRule>
  </conditionalFormatting>
  <conditionalFormatting sqref="O8:O11 O14:O46 O55:O65 O48:O52 O67:O70">
    <cfRule type="cellIs" dxfId="90" priority="81" stopIfTrue="1" operator="equal">
      <formula>"CERRADO INOPORTUNO"</formula>
    </cfRule>
    <cfRule type="cellIs" dxfId="89" priority="82" stopIfTrue="1" operator="equal">
      <formula>"CERRADO OPORTUNO"</formula>
    </cfRule>
  </conditionalFormatting>
  <conditionalFormatting sqref="M11">
    <cfRule type="cellIs" dxfId="88" priority="79" stopIfTrue="1" operator="equal">
      <formula>"INOPORTUNO"</formula>
    </cfRule>
    <cfRule type="cellIs" dxfId="87" priority="80" stopIfTrue="1" operator="equal">
      <formula>"OPORTUNO"</formula>
    </cfRule>
  </conditionalFormatting>
  <conditionalFormatting sqref="O12:O13">
    <cfRule type="cellIs" dxfId="86" priority="72" stopIfTrue="1" operator="equal">
      <formula>"CERRADO INOPORTUNO"</formula>
    </cfRule>
    <cfRule type="cellIs" dxfId="85" priority="73" stopIfTrue="1" operator="equal">
      <formula>"CERRADO OPORTUNO"</formula>
    </cfRule>
  </conditionalFormatting>
  <conditionalFormatting sqref="N12:N13">
    <cfRule type="cellIs" dxfId="84" priority="77" stopIfTrue="1" operator="equal">
      <formula>"1%-33%"</formula>
    </cfRule>
    <cfRule type="cellIs" dxfId="83" priority="78" stopIfTrue="1" operator="equal">
      <formula>"0%"</formula>
    </cfRule>
  </conditionalFormatting>
  <conditionalFormatting sqref="N12:N13">
    <cfRule type="cellIs" dxfId="82" priority="74" stopIfTrue="1" operator="equal">
      <formula>"100%"</formula>
    </cfRule>
    <cfRule type="cellIs" dxfId="81" priority="75" stopIfTrue="1" operator="equal">
      <formula>"70%-99%"</formula>
    </cfRule>
    <cfRule type="cellIs" dxfId="80" priority="76" stopIfTrue="1" operator="equal">
      <formula>"34%-69%"</formula>
    </cfRule>
  </conditionalFormatting>
  <conditionalFormatting sqref="K12:K13">
    <cfRule type="cellIs" dxfId="79" priority="69" stopIfTrue="1" operator="equal">
      <formula>"CERRADO"</formula>
    </cfRule>
    <cfRule type="cellIs" dxfId="78" priority="70" stopIfTrue="1" operator="equal">
      <formula>"EN EJECUCIÓN"</formula>
    </cfRule>
    <cfRule type="cellIs" dxfId="77" priority="71" stopIfTrue="1" operator="equal">
      <formula>"ABIERTO"</formula>
    </cfRule>
  </conditionalFormatting>
  <conditionalFormatting sqref="M12:M13">
    <cfRule type="cellIs" dxfId="76" priority="67" stopIfTrue="1" operator="equal">
      <formula>"INOPORTUNO"</formula>
    </cfRule>
    <cfRule type="cellIs" dxfId="75" priority="68" stopIfTrue="1" operator="equal">
      <formula>"OPORTUNO"</formula>
    </cfRule>
  </conditionalFormatting>
  <conditionalFormatting sqref="M55:M65 M34:M46 M48:M52 M67:M70">
    <cfRule type="cellIs" dxfId="74" priority="65" stopIfTrue="1" operator="equal">
      <formula>"INOPORTUNO"</formula>
    </cfRule>
    <cfRule type="cellIs" dxfId="73" priority="66" stopIfTrue="1" operator="equal">
      <formula>"OPORTUNO"</formula>
    </cfRule>
  </conditionalFormatting>
  <conditionalFormatting sqref="M5:M7">
    <cfRule type="cellIs" dxfId="72" priority="63" stopIfTrue="1" operator="equal">
      <formula>"INOPORTUNO"</formula>
    </cfRule>
    <cfRule type="cellIs" dxfId="71" priority="64" stopIfTrue="1" operator="equal">
      <formula>"OPORTUNO"</formula>
    </cfRule>
  </conditionalFormatting>
  <conditionalFormatting sqref="O7">
    <cfRule type="cellIs" dxfId="70" priority="59" stopIfTrue="1" operator="equal">
      <formula>"CERRADO INOPORTUNO"</formula>
    </cfRule>
    <cfRule type="cellIs" dxfId="69" priority="60" stopIfTrue="1" operator="equal">
      <formula>"CERRADO OPORTUNO"</formula>
    </cfRule>
  </conditionalFormatting>
  <conditionalFormatting sqref="M14:M20">
    <cfRule type="cellIs" dxfId="68" priority="57" stopIfTrue="1" operator="equal">
      <formula>"INOPORTUNO"</formula>
    </cfRule>
    <cfRule type="cellIs" dxfId="67" priority="58" stopIfTrue="1" operator="equal">
      <formula>"OPORTUNO"</formula>
    </cfRule>
  </conditionalFormatting>
  <conditionalFormatting sqref="N53">
    <cfRule type="cellIs" dxfId="66" priority="55" stopIfTrue="1" operator="equal">
      <formula>"1%-33%"</formula>
    </cfRule>
    <cfRule type="cellIs" dxfId="65" priority="56" stopIfTrue="1" operator="equal">
      <formula>"0%"</formula>
    </cfRule>
  </conditionalFormatting>
  <conditionalFormatting sqref="N53">
    <cfRule type="cellIs" dxfId="64" priority="52" stopIfTrue="1" operator="equal">
      <formula>"100%"</formula>
    </cfRule>
    <cfRule type="cellIs" dxfId="63" priority="53" stopIfTrue="1" operator="equal">
      <formula>"70%-99%"</formula>
    </cfRule>
    <cfRule type="cellIs" dxfId="62" priority="54" stopIfTrue="1" operator="equal">
      <formula>"34%-69%"</formula>
    </cfRule>
  </conditionalFormatting>
  <conditionalFormatting sqref="K53">
    <cfRule type="cellIs" dxfId="61" priority="49" stopIfTrue="1" operator="equal">
      <formula>"CERRADO"</formula>
    </cfRule>
    <cfRule type="cellIs" dxfId="60" priority="50" stopIfTrue="1" operator="equal">
      <formula>"EN EJECUCIÓN"</formula>
    </cfRule>
    <cfRule type="cellIs" dxfId="59" priority="51" stopIfTrue="1" operator="equal">
      <formula>"ABIERTO"</formula>
    </cfRule>
  </conditionalFormatting>
  <conditionalFormatting sqref="O53">
    <cfRule type="cellIs" dxfId="58" priority="47" stopIfTrue="1" operator="equal">
      <formula>"CERRADO INOPORTUNO"</formula>
    </cfRule>
    <cfRule type="cellIs" dxfId="57" priority="48" stopIfTrue="1" operator="equal">
      <formula>"CERRADO OPORTUNO"</formula>
    </cfRule>
  </conditionalFormatting>
  <conditionalFormatting sqref="M53">
    <cfRule type="cellIs" dxfId="56" priority="45" stopIfTrue="1" operator="equal">
      <formula>"INOPORTUNO"</formula>
    </cfRule>
    <cfRule type="cellIs" dxfId="55" priority="46" stopIfTrue="1" operator="equal">
      <formula>"OPORTUNO"</formula>
    </cfRule>
  </conditionalFormatting>
  <conditionalFormatting sqref="N54">
    <cfRule type="cellIs" dxfId="54" priority="43" stopIfTrue="1" operator="equal">
      <formula>"1%-33%"</formula>
    </cfRule>
    <cfRule type="cellIs" dxfId="53" priority="44" stopIfTrue="1" operator="equal">
      <formula>"0%"</formula>
    </cfRule>
  </conditionalFormatting>
  <conditionalFormatting sqref="N54">
    <cfRule type="cellIs" dxfId="52" priority="40" stopIfTrue="1" operator="equal">
      <formula>"100%"</formula>
    </cfRule>
    <cfRule type="cellIs" dxfId="51" priority="41" stopIfTrue="1" operator="equal">
      <formula>"70%-99%"</formula>
    </cfRule>
    <cfRule type="cellIs" dxfId="50" priority="42" stopIfTrue="1" operator="equal">
      <formula>"34%-69%"</formula>
    </cfRule>
  </conditionalFormatting>
  <conditionalFormatting sqref="K54">
    <cfRule type="cellIs" dxfId="49" priority="37" stopIfTrue="1" operator="equal">
      <formula>"CERRADO"</formula>
    </cfRule>
    <cfRule type="cellIs" dxfId="48" priority="38" stopIfTrue="1" operator="equal">
      <formula>"EN EJECUCIÓN"</formula>
    </cfRule>
    <cfRule type="cellIs" dxfId="47" priority="39" stopIfTrue="1" operator="equal">
      <formula>"ABIERTO"</formula>
    </cfRule>
  </conditionalFormatting>
  <conditionalFormatting sqref="O54">
    <cfRule type="cellIs" dxfId="46" priority="35" stopIfTrue="1" operator="equal">
      <formula>"CERRADO INOPORTUNO"</formula>
    </cfRule>
    <cfRule type="cellIs" dxfId="45" priority="36" stopIfTrue="1" operator="equal">
      <formula>"CERRADO OPORTUNO"</formula>
    </cfRule>
  </conditionalFormatting>
  <conditionalFormatting sqref="M54">
    <cfRule type="cellIs" dxfId="44" priority="33" stopIfTrue="1" operator="equal">
      <formula>"INOPORTUNO"</formula>
    </cfRule>
    <cfRule type="cellIs" dxfId="43" priority="34" stopIfTrue="1" operator="equal">
      <formula>"OPORTUNO"</formula>
    </cfRule>
  </conditionalFormatting>
  <conditionalFormatting sqref="O47">
    <cfRule type="cellIs" dxfId="42" priority="23" stopIfTrue="1" operator="equal">
      <formula>"CERRADO INOPORTUNO"</formula>
    </cfRule>
    <cfRule type="cellIs" dxfId="41" priority="24" stopIfTrue="1" operator="equal">
      <formula>"CERRADO OPORTUNO"</formula>
    </cfRule>
  </conditionalFormatting>
  <conditionalFormatting sqref="M47">
    <cfRule type="cellIs" dxfId="40" priority="21" stopIfTrue="1" operator="equal">
      <formula>"INOPORTUNO"</formula>
    </cfRule>
    <cfRule type="cellIs" dxfId="39" priority="22" stopIfTrue="1" operator="equal">
      <formula>"OPORTUNO"</formula>
    </cfRule>
  </conditionalFormatting>
  <conditionalFormatting sqref="N47">
    <cfRule type="cellIs" dxfId="38" priority="19" stopIfTrue="1" operator="equal">
      <formula>"1%-33%"</formula>
    </cfRule>
    <cfRule type="cellIs" dxfId="37" priority="20" stopIfTrue="1" operator="equal">
      <formula>"0%"</formula>
    </cfRule>
  </conditionalFormatting>
  <conditionalFormatting sqref="N47">
    <cfRule type="cellIs" dxfId="36" priority="16" stopIfTrue="1" operator="equal">
      <formula>"100%"</formula>
    </cfRule>
    <cfRule type="cellIs" dxfId="35" priority="17" stopIfTrue="1" operator="equal">
      <formula>"70%-99%"</formula>
    </cfRule>
    <cfRule type="cellIs" dxfId="34" priority="18" stopIfTrue="1" operator="equal">
      <formula>"34%-69%"</formula>
    </cfRule>
  </conditionalFormatting>
  <conditionalFormatting sqref="K47">
    <cfRule type="cellIs" dxfId="33" priority="13" stopIfTrue="1" operator="equal">
      <formula>"CERRADO"</formula>
    </cfRule>
    <cfRule type="cellIs" dxfId="32" priority="14" stopIfTrue="1" operator="equal">
      <formula>"EN EJECUCIÓN"</formula>
    </cfRule>
    <cfRule type="cellIs" dxfId="31" priority="15" stopIfTrue="1" operator="equal">
      <formula>"ABIERTO"</formula>
    </cfRule>
  </conditionalFormatting>
  <conditionalFormatting sqref="N66">
    <cfRule type="cellIs" dxfId="30" priority="11" stopIfTrue="1" operator="equal">
      <formula>"1%-33%"</formula>
    </cfRule>
    <cfRule type="cellIs" dxfId="29" priority="12" stopIfTrue="1" operator="equal">
      <formula>"0%"</formula>
    </cfRule>
  </conditionalFormatting>
  <conditionalFormatting sqref="N66">
    <cfRule type="cellIs" dxfId="28" priority="8" stopIfTrue="1" operator="equal">
      <formula>"100%"</formula>
    </cfRule>
    <cfRule type="cellIs" dxfId="27" priority="9" stopIfTrue="1" operator="equal">
      <formula>"70%-99%"</formula>
    </cfRule>
    <cfRule type="cellIs" dxfId="26" priority="10" stopIfTrue="1" operator="equal">
      <formula>"34%-69%"</formula>
    </cfRule>
  </conditionalFormatting>
  <conditionalFormatting sqref="K66">
    <cfRule type="cellIs" dxfId="25" priority="5" stopIfTrue="1" operator="equal">
      <formula>"CERRADO"</formula>
    </cfRule>
    <cfRule type="cellIs" dxfId="24" priority="6" stopIfTrue="1" operator="equal">
      <formula>"EN EJECUCIÓN"</formula>
    </cfRule>
    <cfRule type="cellIs" dxfId="23" priority="7" stopIfTrue="1" operator="equal">
      <formula>"ABIERTO"</formula>
    </cfRule>
  </conditionalFormatting>
  <conditionalFormatting sqref="O66">
    <cfRule type="cellIs" dxfId="22" priority="3" stopIfTrue="1" operator="equal">
      <formula>"CERRADO INOPORTUNO"</formula>
    </cfRule>
    <cfRule type="cellIs" dxfId="21" priority="4" stopIfTrue="1" operator="equal">
      <formula>"CERRADO OPORTUNO"</formula>
    </cfRule>
  </conditionalFormatting>
  <conditionalFormatting sqref="M66">
    <cfRule type="cellIs" dxfId="20" priority="1" stopIfTrue="1" operator="equal">
      <formula>"INOPORTUNO"</formula>
    </cfRule>
    <cfRule type="cellIs" dxfId="19" priority="2" stopIfTrue="1" operator="equal">
      <formula>"OPORTUNO"</formula>
    </cfRule>
  </conditionalFormatting>
  <dataValidations count="2">
    <dataValidation showInputMessage="1" showErrorMessage="1" sqref="C11:C19"/>
    <dataValidation type="list" allowBlank="1" showInputMessage="1" showErrorMessage="1" sqref="J4:J70">
      <formula1>"La actividad no presente ejecución,La actividad cuenta con soporte documental,la actividad cuenta con evidencias de implementación, La actividad cuenta con evidencias de seguimiento y evaluación,La actividad se encuentra totalmente cumplida"</formula1>
    </dataValidation>
  </dataValidations>
  <hyperlinks>
    <hyperlink ref="I59" r:id="rId1" location="1529619761249-8bdcd168-6cfe" display="https://www.hosdenar.gov.co/index.php/transparencia/#1529619761249-8bdcd168-6cfe"/>
  </hyperlinks>
  <pageMargins left="0.39370078740157483" right="0.39370078740157483" top="0.39370078740157483" bottom="0.39370078740157483" header="0.31496062992125984" footer="0.31496062992125984"/>
  <pageSetup paperSize="5" scale="60"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56"/>
  <sheetViews>
    <sheetView zoomScale="90" zoomScaleNormal="90" workbookViewId="0">
      <selection activeCell="G6" sqref="G6"/>
    </sheetView>
  </sheetViews>
  <sheetFormatPr baseColWidth="10" defaultRowHeight="16.5" x14ac:dyDescent="0.3"/>
  <cols>
    <col min="1" max="2" width="18.28515625" style="28" customWidth="1"/>
    <col min="3" max="3" width="7.5703125" style="29" customWidth="1"/>
    <col min="4" max="4" width="16.85546875" style="28" customWidth="1"/>
    <col min="5" max="5" width="27.5703125" style="28" customWidth="1"/>
    <col min="6" max="6" width="17.28515625" style="28" customWidth="1"/>
    <col min="7" max="7" width="47.7109375" style="144" customWidth="1"/>
    <col min="8" max="16384" width="11.42578125" style="28"/>
  </cols>
  <sheetData>
    <row r="1" spans="1:7" ht="30.75" customHeight="1" x14ac:dyDescent="0.25">
      <c r="A1" s="133" t="s">
        <v>228</v>
      </c>
      <c r="B1" s="133"/>
      <c r="C1" s="133"/>
      <c r="D1" s="133"/>
      <c r="E1" s="133"/>
      <c r="F1" s="133"/>
      <c r="G1" s="133"/>
    </row>
    <row r="2" spans="1:7" ht="30.75" customHeight="1" x14ac:dyDescent="0.25">
      <c r="A2" s="133" t="s">
        <v>119</v>
      </c>
      <c r="B2" s="133"/>
      <c r="C2" s="133"/>
      <c r="D2" s="133"/>
      <c r="E2" s="133"/>
      <c r="F2" s="133"/>
      <c r="G2" s="133"/>
    </row>
    <row r="3" spans="1:7" ht="25.5" customHeight="1" x14ac:dyDescent="0.25">
      <c r="A3" s="134" t="s">
        <v>122</v>
      </c>
      <c r="B3" s="134" t="s">
        <v>120</v>
      </c>
      <c r="C3" s="135" t="s">
        <v>129</v>
      </c>
      <c r="D3" s="136"/>
      <c r="E3" s="134" t="s">
        <v>321</v>
      </c>
      <c r="F3" s="134" t="s">
        <v>123</v>
      </c>
      <c r="G3" s="137" t="s">
        <v>168</v>
      </c>
    </row>
    <row r="4" spans="1:7" ht="24" customHeight="1" x14ac:dyDescent="0.25">
      <c r="A4" s="134"/>
      <c r="B4" s="134"/>
      <c r="C4" s="67" t="s">
        <v>121</v>
      </c>
      <c r="D4" s="67" t="s">
        <v>169</v>
      </c>
      <c r="E4" s="134"/>
      <c r="F4" s="134"/>
      <c r="G4" s="138"/>
    </row>
    <row r="5" spans="1:7" ht="54.75" customHeight="1" x14ac:dyDescent="0.25">
      <c r="A5" s="130" t="s">
        <v>229</v>
      </c>
      <c r="B5" s="79" t="s">
        <v>253</v>
      </c>
      <c r="C5" s="79">
        <v>30</v>
      </c>
      <c r="D5" s="84" t="s">
        <v>128</v>
      </c>
      <c r="E5" s="150" t="s">
        <v>323</v>
      </c>
      <c r="F5" s="79" t="s">
        <v>291</v>
      </c>
      <c r="G5" s="81" t="s">
        <v>324</v>
      </c>
    </row>
    <row r="6" spans="1:7" ht="54.75" customHeight="1" x14ac:dyDescent="0.25">
      <c r="A6" s="131"/>
      <c r="B6" s="79" t="s">
        <v>254</v>
      </c>
      <c r="C6" s="79">
        <v>20</v>
      </c>
      <c r="D6" s="85" t="s">
        <v>127</v>
      </c>
      <c r="E6" s="151" t="s">
        <v>325</v>
      </c>
      <c r="F6" s="79" t="s">
        <v>291</v>
      </c>
      <c r="G6" s="81" t="s">
        <v>326</v>
      </c>
    </row>
    <row r="7" spans="1:7" ht="54.75" customHeight="1" x14ac:dyDescent="0.25">
      <c r="A7" s="131"/>
      <c r="B7" s="79" t="s">
        <v>255</v>
      </c>
      <c r="C7" s="79">
        <v>10</v>
      </c>
      <c r="D7" s="80" t="s">
        <v>126</v>
      </c>
      <c r="E7" s="151" t="s">
        <v>327</v>
      </c>
      <c r="F7" s="79" t="s">
        <v>291</v>
      </c>
      <c r="G7" s="81" t="s">
        <v>328</v>
      </c>
    </row>
    <row r="8" spans="1:7" ht="54.75" customHeight="1" x14ac:dyDescent="0.25">
      <c r="A8" s="132"/>
      <c r="B8" s="79" t="s">
        <v>256</v>
      </c>
      <c r="C8" s="79">
        <v>15</v>
      </c>
      <c r="D8" s="85" t="s">
        <v>127</v>
      </c>
      <c r="E8" s="151" t="s">
        <v>329</v>
      </c>
      <c r="F8" s="79" t="s">
        <v>291</v>
      </c>
      <c r="G8" s="81" t="s">
        <v>330</v>
      </c>
    </row>
    <row r="9" spans="1:7" ht="54.75" customHeight="1" x14ac:dyDescent="0.25">
      <c r="A9" s="130" t="s">
        <v>73</v>
      </c>
      <c r="B9" s="79" t="s">
        <v>124</v>
      </c>
      <c r="C9" s="79">
        <v>40</v>
      </c>
      <c r="D9" s="84" t="s">
        <v>128</v>
      </c>
      <c r="E9" s="151" t="s">
        <v>294</v>
      </c>
      <c r="F9" s="79" t="s">
        <v>291</v>
      </c>
      <c r="G9" s="81" t="s">
        <v>403</v>
      </c>
    </row>
    <row r="10" spans="1:7" ht="54.75" customHeight="1" x14ac:dyDescent="0.25">
      <c r="A10" s="132"/>
      <c r="B10" s="79" t="s">
        <v>257</v>
      </c>
      <c r="C10" s="79">
        <v>40</v>
      </c>
      <c r="D10" s="84" t="s">
        <v>128</v>
      </c>
      <c r="E10" s="151" t="s">
        <v>294</v>
      </c>
      <c r="F10" s="79" t="s">
        <v>291</v>
      </c>
      <c r="G10" s="81" t="s">
        <v>403</v>
      </c>
    </row>
    <row r="11" spans="1:7" ht="54.75" customHeight="1" x14ac:dyDescent="0.25">
      <c r="A11" s="130" t="s">
        <v>230</v>
      </c>
      <c r="B11" s="79" t="s">
        <v>258</v>
      </c>
      <c r="C11" s="79">
        <v>30</v>
      </c>
      <c r="D11" s="84" t="s">
        <v>128</v>
      </c>
      <c r="E11" s="151" t="s">
        <v>295</v>
      </c>
      <c r="F11" s="79" t="s">
        <v>291</v>
      </c>
      <c r="G11" s="81" t="s">
        <v>403</v>
      </c>
    </row>
    <row r="12" spans="1:7" ht="54.75" customHeight="1" x14ac:dyDescent="0.25">
      <c r="A12" s="132"/>
      <c r="B12" s="79" t="s">
        <v>259</v>
      </c>
      <c r="C12" s="79">
        <v>40</v>
      </c>
      <c r="D12" s="84" t="s">
        <v>128</v>
      </c>
      <c r="E12" s="151" t="s">
        <v>294</v>
      </c>
      <c r="F12" s="79" t="s">
        <v>291</v>
      </c>
      <c r="G12" s="81" t="s">
        <v>403</v>
      </c>
    </row>
    <row r="13" spans="1:7" ht="54.75" customHeight="1" x14ac:dyDescent="0.25">
      <c r="A13" s="79" t="s">
        <v>231</v>
      </c>
      <c r="B13" s="79" t="s">
        <v>260</v>
      </c>
      <c r="C13" s="79">
        <v>15</v>
      </c>
      <c r="D13" s="85" t="s">
        <v>127</v>
      </c>
      <c r="E13" s="151" t="s">
        <v>331</v>
      </c>
      <c r="F13" s="79" t="s">
        <v>291</v>
      </c>
      <c r="G13" s="81" t="s">
        <v>332</v>
      </c>
    </row>
    <row r="14" spans="1:7" ht="54.75" customHeight="1" x14ac:dyDescent="0.25">
      <c r="A14" s="130" t="s">
        <v>177</v>
      </c>
      <c r="B14" s="79" t="s">
        <v>261</v>
      </c>
      <c r="C14" s="79">
        <v>15</v>
      </c>
      <c r="D14" s="85" t="s">
        <v>127</v>
      </c>
      <c r="E14" s="151" t="s">
        <v>296</v>
      </c>
      <c r="F14" s="79" t="s">
        <v>291</v>
      </c>
      <c r="G14" s="81" t="s">
        <v>403</v>
      </c>
    </row>
    <row r="15" spans="1:7" ht="54.75" customHeight="1" x14ac:dyDescent="0.25">
      <c r="A15" s="132"/>
      <c r="B15" s="79" t="s">
        <v>124</v>
      </c>
      <c r="C15" s="79">
        <v>15</v>
      </c>
      <c r="D15" s="85" t="s">
        <v>127</v>
      </c>
      <c r="E15" s="151" t="s">
        <v>322</v>
      </c>
      <c r="F15" s="79" t="s">
        <v>291</v>
      </c>
      <c r="G15" s="81" t="s">
        <v>403</v>
      </c>
    </row>
    <row r="16" spans="1:7" ht="54.75" customHeight="1" x14ac:dyDescent="0.25">
      <c r="A16" s="130" t="s">
        <v>232</v>
      </c>
      <c r="B16" s="79" t="s">
        <v>262</v>
      </c>
      <c r="C16" s="79">
        <v>30</v>
      </c>
      <c r="D16" s="84" t="s">
        <v>128</v>
      </c>
      <c r="E16" s="151" t="s">
        <v>297</v>
      </c>
      <c r="F16" s="79" t="s">
        <v>291</v>
      </c>
      <c r="G16" s="145" t="s">
        <v>374</v>
      </c>
    </row>
    <row r="17" spans="1:7" ht="54.75" customHeight="1" x14ac:dyDescent="0.25">
      <c r="A17" s="131"/>
      <c r="B17" s="79" t="s">
        <v>124</v>
      </c>
      <c r="C17" s="79">
        <v>15</v>
      </c>
      <c r="D17" s="85" t="s">
        <v>127</v>
      </c>
      <c r="E17" s="151" t="s">
        <v>297</v>
      </c>
      <c r="F17" s="79" t="s">
        <v>291</v>
      </c>
      <c r="G17" s="146"/>
    </row>
    <row r="18" spans="1:7" ht="54.75" customHeight="1" x14ac:dyDescent="0.25">
      <c r="A18" s="131"/>
      <c r="B18" s="79" t="s">
        <v>263</v>
      </c>
      <c r="C18" s="79">
        <v>15</v>
      </c>
      <c r="D18" s="85" t="s">
        <v>127</v>
      </c>
      <c r="E18" s="151" t="s">
        <v>297</v>
      </c>
      <c r="F18" s="79" t="s">
        <v>291</v>
      </c>
      <c r="G18" s="146"/>
    </row>
    <row r="19" spans="1:7" ht="54.75" customHeight="1" x14ac:dyDescent="0.25">
      <c r="A19" s="132"/>
      <c r="B19" s="79" t="s">
        <v>264</v>
      </c>
      <c r="C19" s="79">
        <v>15</v>
      </c>
      <c r="D19" s="85" t="s">
        <v>127</v>
      </c>
      <c r="E19" s="151" t="s">
        <v>297</v>
      </c>
      <c r="F19" s="79" t="s">
        <v>291</v>
      </c>
      <c r="G19" s="147"/>
    </row>
    <row r="20" spans="1:7" ht="54.75" customHeight="1" x14ac:dyDescent="0.25">
      <c r="A20" s="130" t="s">
        <v>292</v>
      </c>
      <c r="B20" s="79" t="s">
        <v>265</v>
      </c>
      <c r="C20" s="79">
        <v>40</v>
      </c>
      <c r="D20" s="84" t="s">
        <v>128</v>
      </c>
      <c r="E20" s="151" t="s">
        <v>298</v>
      </c>
      <c r="F20" s="79" t="s">
        <v>291</v>
      </c>
      <c r="G20" s="81" t="s">
        <v>403</v>
      </c>
    </row>
    <row r="21" spans="1:7" ht="54.75" customHeight="1" x14ac:dyDescent="0.25">
      <c r="A21" s="132"/>
      <c r="B21" s="79" t="s">
        <v>266</v>
      </c>
      <c r="C21" s="79">
        <v>30</v>
      </c>
      <c r="D21" s="84" t="s">
        <v>128</v>
      </c>
      <c r="E21" s="151" t="s">
        <v>299</v>
      </c>
      <c r="F21" s="79" t="s">
        <v>291</v>
      </c>
      <c r="G21" s="81" t="s">
        <v>403</v>
      </c>
    </row>
    <row r="22" spans="1:7" ht="54.75" customHeight="1" x14ac:dyDescent="0.25">
      <c r="A22" s="130" t="s">
        <v>233</v>
      </c>
      <c r="B22" s="79" t="s">
        <v>267</v>
      </c>
      <c r="C22" s="79">
        <v>15</v>
      </c>
      <c r="D22" s="85" t="s">
        <v>127</v>
      </c>
      <c r="E22" s="151" t="s">
        <v>300</v>
      </c>
      <c r="F22" s="79" t="s">
        <v>291</v>
      </c>
      <c r="G22" s="81" t="s">
        <v>403</v>
      </c>
    </row>
    <row r="23" spans="1:7" ht="54.75" customHeight="1" x14ac:dyDescent="0.25">
      <c r="A23" s="132"/>
      <c r="B23" s="79" t="s">
        <v>268</v>
      </c>
      <c r="C23" s="79">
        <v>15</v>
      </c>
      <c r="D23" s="85" t="s">
        <v>127</v>
      </c>
      <c r="E23" s="151" t="s">
        <v>301</v>
      </c>
      <c r="F23" s="79" t="s">
        <v>291</v>
      </c>
      <c r="G23" s="81" t="s">
        <v>403</v>
      </c>
    </row>
    <row r="24" spans="1:7" ht="54.75" customHeight="1" x14ac:dyDescent="0.25">
      <c r="A24" s="79" t="s">
        <v>234</v>
      </c>
      <c r="B24" s="79" t="s">
        <v>269</v>
      </c>
      <c r="C24" s="79">
        <v>15</v>
      </c>
      <c r="D24" s="85" t="s">
        <v>127</v>
      </c>
      <c r="E24" s="151" t="s">
        <v>301</v>
      </c>
      <c r="F24" s="79" t="s">
        <v>291</v>
      </c>
      <c r="G24" s="81" t="s">
        <v>403</v>
      </c>
    </row>
    <row r="25" spans="1:7" ht="54.75" customHeight="1" x14ac:dyDescent="0.25">
      <c r="A25" s="79" t="s">
        <v>235</v>
      </c>
      <c r="B25" s="79" t="s">
        <v>268</v>
      </c>
      <c r="C25" s="79">
        <v>40</v>
      </c>
      <c r="D25" s="84" t="s">
        <v>128</v>
      </c>
      <c r="E25" s="151" t="s">
        <v>301</v>
      </c>
      <c r="F25" s="79" t="s">
        <v>291</v>
      </c>
      <c r="G25" s="81" t="s">
        <v>403</v>
      </c>
    </row>
    <row r="26" spans="1:7" ht="54.75" customHeight="1" x14ac:dyDescent="0.25">
      <c r="A26" s="130" t="s">
        <v>236</v>
      </c>
      <c r="B26" s="79" t="s">
        <v>270</v>
      </c>
      <c r="C26" s="79">
        <v>15</v>
      </c>
      <c r="D26" s="85" t="s">
        <v>127</v>
      </c>
      <c r="E26" s="151" t="s">
        <v>302</v>
      </c>
      <c r="F26" s="79" t="s">
        <v>291</v>
      </c>
      <c r="G26" s="81" t="s">
        <v>403</v>
      </c>
    </row>
    <row r="27" spans="1:7" ht="54.75" customHeight="1" x14ac:dyDescent="0.25">
      <c r="A27" s="132"/>
      <c r="B27" s="79" t="s">
        <v>271</v>
      </c>
      <c r="C27" s="79">
        <v>15</v>
      </c>
      <c r="D27" s="85" t="s">
        <v>127</v>
      </c>
      <c r="E27" s="151" t="s">
        <v>302</v>
      </c>
      <c r="F27" s="79" t="s">
        <v>291</v>
      </c>
      <c r="G27" s="81" t="s">
        <v>403</v>
      </c>
    </row>
    <row r="28" spans="1:7" ht="54.75" customHeight="1" x14ac:dyDescent="0.25">
      <c r="A28" s="130" t="s">
        <v>237</v>
      </c>
      <c r="B28" s="79" t="s">
        <v>124</v>
      </c>
      <c r="C28" s="79">
        <v>30</v>
      </c>
      <c r="D28" s="84" t="s">
        <v>128</v>
      </c>
      <c r="E28" s="151" t="s">
        <v>303</v>
      </c>
      <c r="F28" s="79" t="s">
        <v>291</v>
      </c>
      <c r="G28" s="81" t="s">
        <v>380</v>
      </c>
    </row>
    <row r="29" spans="1:7" ht="54.75" customHeight="1" x14ac:dyDescent="0.25">
      <c r="A29" s="132"/>
      <c r="B29" s="79" t="s">
        <v>272</v>
      </c>
      <c r="C29" s="79">
        <v>30</v>
      </c>
      <c r="D29" s="84" t="s">
        <v>128</v>
      </c>
      <c r="E29" s="151" t="s">
        <v>304</v>
      </c>
      <c r="F29" s="79" t="s">
        <v>291</v>
      </c>
      <c r="G29" s="81" t="s">
        <v>381</v>
      </c>
    </row>
    <row r="30" spans="1:7" ht="150" x14ac:dyDescent="0.25">
      <c r="A30" s="130" t="s">
        <v>238</v>
      </c>
      <c r="B30" s="79" t="s">
        <v>259</v>
      </c>
      <c r="C30" s="82">
        <v>10</v>
      </c>
      <c r="D30" s="80" t="s">
        <v>126</v>
      </c>
      <c r="E30" s="151" t="s">
        <v>305</v>
      </c>
      <c r="F30" s="79" t="s">
        <v>291</v>
      </c>
      <c r="G30" s="81" t="s">
        <v>375</v>
      </c>
    </row>
    <row r="31" spans="1:7" ht="75" x14ac:dyDescent="0.25">
      <c r="A31" s="132"/>
      <c r="B31" s="79" t="s">
        <v>273</v>
      </c>
      <c r="C31" s="82">
        <v>10</v>
      </c>
      <c r="D31" s="80" t="s">
        <v>126</v>
      </c>
      <c r="E31" s="151" t="s">
        <v>306</v>
      </c>
      <c r="F31" s="79" t="s">
        <v>291</v>
      </c>
      <c r="G31" s="81" t="s">
        <v>370</v>
      </c>
    </row>
    <row r="32" spans="1:7" ht="150" x14ac:dyDescent="0.25">
      <c r="A32" s="79" t="s">
        <v>239</v>
      </c>
      <c r="B32" s="79" t="s">
        <v>256</v>
      </c>
      <c r="C32" s="82">
        <v>15</v>
      </c>
      <c r="D32" s="85" t="s">
        <v>127</v>
      </c>
      <c r="E32" s="151" t="s">
        <v>329</v>
      </c>
      <c r="F32" s="79" t="s">
        <v>291</v>
      </c>
      <c r="G32" s="81" t="s">
        <v>330</v>
      </c>
    </row>
    <row r="33" spans="1:7" ht="63" customHeight="1" x14ac:dyDescent="0.25">
      <c r="A33" s="130" t="s">
        <v>240</v>
      </c>
      <c r="B33" s="79" t="s">
        <v>125</v>
      </c>
      <c r="C33" s="82">
        <v>15</v>
      </c>
      <c r="D33" s="85" t="s">
        <v>127</v>
      </c>
      <c r="E33" s="151" t="s">
        <v>333</v>
      </c>
      <c r="F33" s="79" t="s">
        <v>291</v>
      </c>
      <c r="G33" s="81" t="s">
        <v>330</v>
      </c>
    </row>
    <row r="34" spans="1:7" ht="63" customHeight="1" x14ac:dyDescent="0.25">
      <c r="A34" s="132"/>
      <c r="B34" s="79" t="s">
        <v>274</v>
      </c>
      <c r="C34" s="82">
        <v>15</v>
      </c>
      <c r="D34" s="85" t="s">
        <v>127</v>
      </c>
      <c r="E34" s="151" t="s">
        <v>293</v>
      </c>
      <c r="F34" s="79" t="s">
        <v>291</v>
      </c>
      <c r="G34" s="148"/>
    </row>
    <row r="35" spans="1:7" ht="63" customHeight="1" x14ac:dyDescent="0.25">
      <c r="A35" s="130" t="s">
        <v>241</v>
      </c>
      <c r="B35" s="79" t="s">
        <v>275</v>
      </c>
      <c r="C35" s="82">
        <v>15</v>
      </c>
      <c r="D35" s="85" t="s">
        <v>127</v>
      </c>
      <c r="E35" s="151" t="s">
        <v>307</v>
      </c>
      <c r="F35" s="79" t="s">
        <v>291</v>
      </c>
      <c r="G35" s="81" t="s">
        <v>403</v>
      </c>
    </row>
    <row r="36" spans="1:7" ht="63" customHeight="1" x14ac:dyDescent="0.25">
      <c r="A36" s="132"/>
      <c r="B36" s="79" t="s">
        <v>276</v>
      </c>
      <c r="C36" s="82">
        <v>15</v>
      </c>
      <c r="D36" s="85" t="s">
        <v>127</v>
      </c>
      <c r="E36" s="151" t="s">
        <v>308</v>
      </c>
      <c r="F36" s="79" t="s">
        <v>291</v>
      </c>
      <c r="G36" s="81" t="s">
        <v>403</v>
      </c>
    </row>
    <row r="37" spans="1:7" ht="63" customHeight="1" x14ac:dyDescent="0.25">
      <c r="A37" s="79" t="s">
        <v>242</v>
      </c>
      <c r="B37" s="79" t="s">
        <v>125</v>
      </c>
      <c r="C37" s="82">
        <v>20</v>
      </c>
      <c r="D37" s="85" t="s">
        <v>127</v>
      </c>
      <c r="E37" s="151" t="s">
        <v>309</v>
      </c>
      <c r="F37" s="79" t="s">
        <v>291</v>
      </c>
      <c r="G37" s="81" t="s">
        <v>403</v>
      </c>
    </row>
    <row r="38" spans="1:7" ht="63" customHeight="1" x14ac:dyDescent="0.25">
      <c r="A38" s="130" t="s">
        <v>243</v>
      </c>
      <c r="B38" s="79" t="s">
        <v>277</v>
      </c>
      <c r="C38" s="82">
        <v>20</v>
      </c>
      <c r="D38" s="85" t="s">
        <v>127</v>
      </c>
      <c r="E38" s="151" t="s">
        <v>334</v>
      </c>
      <c r="F38" s="79" t="s">
        <v>291</v>
      </c>
      <c r="G38" s="81" t="s">
        <v>326</v>
      </c>
    </row>
    <row r="39" spans="1:7" ht="63" customHeight="1" x14ac:dyDescent="0.25">
      <c r="A39" s="132"/>
      <c r="B39" s="79" t="s">
        <v>263</v>
      </c>
      <c r="C39" s="82">
        <v>20</v>
      </c>
      <c r="D39" s="85" t="s">
        <v>127</v>
      </c>
      <c r="E39" s="151" t="s">
        <v>404</v>
      </c>
      <c r="F39" s="79" t="s">
        <v>291</v>
      </c>
      <c r="G39" s="81" t="s">
        <v>330</v>
      </c>
    </row>
    <row r="40" spans="1:7" ht="113.25" customHeight="1" x14ac:dyDescent="0.25">
      <c r="A40" s="130" t="s">
        <v>244</v>
      </c>
      <c r="B40" s="79" t="s">
        <v>278</v>
      </c>
      <c r="C40" s="82">
        <v>10</v>
      </c>
      <c r="D40" s="80" t="s">
        <v>126</v>
      </c>
      <c r="E40" s="151" t="s">
        <v>310</v>
      </c>
      <c r="F40" s="79" t="s">
        <v>291</v>
      </c>
      <c r="G40" s="81" t="s">
        <v>376</v>
      </c>
    </row>
    <row r="41" spans="1:7" ht="63" customHeight="1" x14ac:dyDescent="0.25">
      <c r="A41" s="132"/>
      <c r="B41" s="79" t="s">
        <v>279</v>
      </c>
      <c r="C41" s="82">
        <v>10</v>
      </c>
      <c r="D41" s="80" t="s">
        <v>126</v>
      </c>
      <c r="E41" s="151" t="s">
        <v>310</v>
      </c>
      <c r="F41" s="79" t="s">
        <v>291</v>
      </c>
      <c r="G41" s="81" t="s">
        <v>371</v>
      </c>
    </row>
    <row r="42" spans="1:7" ht="63" customHeight="1" x14ac:dyDescent="0.25">
      <c r="A42" s="79" t="s">
        <v>245</v>
      </c>
      <c r="B42" s="79" t="s">
        <v>280</v>
      </c>
      <c r="C42" s="82">
        <v>10</v>
      </c>
      <c r="D42" s="80" t="s">
        <v>126</v>
      </c>
      <c r="E42" s="151" t="s">
        <v>311</v>
      </c>
      <c r="F42" s="79" t="s">
        <v>291</v>
      </c>
      <c r="G42" s="81" t="s">
        <v>403</v>
      </c>
    </row>
    <row r="43" spans="1:7" ht="63" customHeight="1" x14ac:dyDescent="0.25">
      <c r="A43" s="130" t="s">
        <v>246</v>
      </c>
      <c r="B43" s="79" t="s">
        <v>281</v>
      </c>
      <c r="C43" s="82">
        <v>30</v>
      </c>
      <c r="D43" s="84" t="s">
        <v>128</v>
      </c>
      <c r="E43" s="151" t="s">
        <v>312</v>
      </c>
      <c r="F43" s="79" t="s">
        <v>291</v>
      </c>
      <c r="G43" s="81" t="s">
        <v>377</v>
      </c>
    </row>
    <row r="44" spans="1:7" ht="63" customHeight="1" x14ac:dyDescent="0.25">
      <c r="A44" s="131"/>
      <c r="B44" s="79" t="s">
        <v>282</v>
      </c>
      <c r="C44" s="82">
        <v>15</v>
      </c>
      <c r="D44" s="85" t="s">
        <v>127</v>
      </c>
      <c r="E44" s="151" t="s">
        <v>310</v>
      </c>
      <c r="F44" s="79" t="s">
        <v>291</v>
      </c>
      <c r="G44" s="81" t="s">
        <v>372</v>
      </c>
    </row>
    <row r="45" spans="1:7" ht="63" customHeight="1" x14ac:dyDescent="0.25">
      <c r="A45" s="132"/>
      <c r="B45" s="79" t="s">
        <v>283</v>
      </c>
      <c r="C45" s="82">
        <v>15</v>
      </c>
      <c r="D45" s="85" t="s">
        <v>127</v>
      </c>
      <c r="E45" s="151" t="s">
        <v>310</v>
      </c>
      <c r="F45" s="79" t="s">
        <v>291</v>
      </c>
      <c r="G45" s="81" t="s">
        <v>373</v>
      </c>
    </row>
    <row r="46" spans="1:7" ht="63" customHeight="1" x14ac:dyDescent="0.25">
      <c r="A46" s="79" t="s">
        <v>247</v>
      </c>
      <c r="B46" s="79" t="s">
        <v>284</v>
      </c>
      <c r="C46" s="82">
        <v>40</v>
      </c>
      <c r="D46" s="84" t="s">
        <v>128</v>
      </c>
      <c r="E46" s="151" t="s">
        <v>313</v>
      </c>
      <c r="F46" s="79" t="s">
        <v>291</v>
      </c>
      <c r="G46" s="81" t="s">
        <v>335</v>
      </c>
    </row>
    <row r="47" spans="1:7" ht="63" customHeight="1" x14ac:dyDescent="0.25">
      <c r="A47" s="130" t="s">
        <v>248</v>
      </c>
      <c r="B47" s="79" t="s">
        <v>285</v>
      </c>
      <c r="C47" s="82">
        <v>20</v>
      </c>
      <c r="D47" s="85" t="s">
        <v>127</v>
      </c>
      <c r="E47" s="151" t="s">
        <v>314</v>
      </c>
      <c r="F47" s="79" t="s">
        <v>291</v>
      </c>
      <c r="G47" s="81" t="s">
        <v>403</v>
      </c>
    </row>
    <row r="48" spans="1:7" ht="63" customHeight="1" x14ac:dyDescent="0.25">
      <c r="A48" s="131"/>
      <c r="B48" s="79" t="s">
        <v>286</v>
      </c>
      <c r="C48" s="82">
        <v>15</v>
      </c>
      <c r="D48" s="85" t="s">
        <v>127</v>
      </c>
      <c r="E48" s="151" t="s">
        <v>314</v>
      </c>
      <c r="F48" s="79" t="s">
        <v>291</v>
      </c>
      <c r="G48" s="81" t="s">
        <v>403</v>
      </c>
    </row>
    <row r="49" spans="1:7" ht="63" customHeight="1" x14ac:dyDescent="0.25">
      <c r="A49" s="132"/>
      <c r="B49" s="79" t="s">
        <v>287</v>
      </c>
      <c r="C49" s="82">
        <v>30</v>
      </c>
      <c r="D49" s="84" t="s">
        <v>128</v>
      </c>
      <c r="E49" s="151" t="s">
        <v>315</v>
      </c>
      <c r="F49" s="79" t="s">
        <v>291</v>
      </c>
      <c r="G49" s="81" t="s">
        <v>403</v>
      </c>
    </row>
    <row r="50" spans="1:7" ht="63" customHeight="1" x14ac:dyDescent="0.25">
      <c r="A50" s="79" t="s">
        <v>249</v>
      </c>
      <c r="B50" s="83" t="s">
        <v>288</v>
      </c>
      <c r="C50" s="82">
        <v>10</v>
      </c>
      <c r="D50" s="80" t="s">
        <v>126</v>
      </c>
      <c r="E50" s="151" t="s">
        <v>316</v>
      </c>
      <c r="F50" s="79" t="s">
        <v>291</v>
      </c>
      <c r="G50" s="149" t="s">
        <v>362</v>
      </c>
    </row>
    <row r="51" spans="1:7" ht="63" customHeight="1" x14ac:dyDescent="0.25">
      <c r="A51" s="130" t="s">
        <v>250</v>
      </c>
      <c r="B51" s="79" t="s">
        <v>125</v>
      </c>
      <c r="C51" s="82">
        <v>15</v>
      </c>
      <c r="D51" s="85" t="s">
        <v>127</v>
      </c>
      <c r="E51" s="151" t="s">
        <v>301</v>
      </c>
      <c r="F51" s="79" t="s">
        <v>291</v>
      </c>
      <c r="G51" s="148"/>
    </row>
    <row r="52" spans="1:7" ht="63" customHeight="1" x14ac:dyDescent="0.25">
      <c r="A52" s="132"/>
      <c r="B52" s="79" t="s">
        <v>289</v>
      </c>
      <c r="C52" s="82">
        <v>30</v>
      </c>
      <c r="D52" s="84" t="s">
        <v>128</v>
      </c>
      <c r="E52" s="151" t="s">
        <v>317</v>
      </c>
      <c r="F52" s="79" t="s">
        <v>291</v>
      </c>
      <c r="G52" s="81" t="s">
        <v>363</v>
      </c>
    </row>
    <row r="53" spans="1:7" ht="63" customHeight="1" x14ac:dyDescent="0.25">
      <c r="A53" s="130" t="s">
        <v>251</v>
      </c>
      <c r="B53" s="79" t="s">
        <v>290</v>
      </c>
      <c r="C53" s="82">
        <v>5</v>
      </c>
      <c r="D53" s="80" t="s">
        <v>126</v>
      </c>
      <c r="E53" s="151" t="s">
        <v>318</v>
      </c>
      <c r="F53" s="79" t="s">
        <v>291</v>
      </c>
      <c r="G53" s="81" t="s">
        <v>403</v>
      </c>
    </row>
    <row r="54" spans="1:7" ht="63" customHeight="1" x14ac:dyDescent="0.25">
      <c r="A54" s="132"/>
      <c r="B54" s="79" t="s">
        <v>290</v>
      </c>
      <c r="C54" s="82">
        <v>5</v>
      </c>
      <c r="D54" s="80" t="s">
        <v>126</v>
      </c>
      <c r="E54" s="151" t="s">
        <v>318</v>
      </c>
      <c r="F54" s="79" t="s">
        <v>291</v>
      </c>
      <c r="G54" s="81" t="s">
        <v>403</v>
      </c>
    </row>
    <row r="55" spans="1:7" ht="63" customHeight="1" x14ac:dyDescent="0.25">
      <c r="A55" s="130" t="s">
        <v>252</v>
      </c>
      <c r="B55" s="79" t="s">
        <v>258</v>
      </c>
      <c r="C55" s="82">
        <v>30</v>
      </c>
      <c r="D55" s="84" t="s">
        <v>128</v>
      </c>
      <c r="E55" s="151" t="s">
        <v>319</v>
      </c>
      <c r="F55" s="79" t="s">
        <v>291</v>
      </c>
      <c r="G55" s="81" t="s">
        <v>379</v>
      </c>
    </row>
    <row r="56" spans="1:7" ht="63" customHeight="1" thickBot="1" x14ac:dyDescent="0.3">
      <c r="A56" s="132"/>
      <c r="B56" s="79" t="s">
        <v>259</v>
      </c>
      <c r="C56" s="82">
        <v>40</v>
      </c>
      <c r="D56" s="84" t="s">
        <v>128</v>
      </c>
      <c r="E56" s="152" t="s">
        <v>320</v>
      </c>
      <c r="F56" s="79" t="s">
        <v>291</v>
      </c>
      <c r="G56" s="81" t="s">
        <v>378</v>
      </c>
    </row>
  </sheetData>
  <mergeCells count="28">
    <mergeCell ref="A1:G1"/>
    <mergeCell ref="A2:G2"/>
    <mergeCell ref="A3:A4"/>
    <mergeCell ref="B3:B4"/>
    <mergeCell ref="C3:D3"/>
    <mergeCell ref="E3:E4"/>
    <mergeCell ref="F3:F4"/>
    <mergeCell ref="G3:G4"/>
    <mergeCell ref="A5:A8"/>
    <mergeCell ref="A9:A10"/>
    <mergeCell ref="A11:A12"/>
    <mergeCell ref="A14:A15"/>
    <mergeCell ref="A16:A19"/>
    <mergeCell ref="G16:G19"/>
    <mergeCell ref="A47:A49"/>
    <mergeCell ref="A51:A52"/>
    <mergeCell ref="A53:A54"/>
    <mergeCell ref="A55:A56"/>
    <mergeCell ref="A33:A34"/>
    <mergeCell ref="A35:A36"/>
    <mergeCell ref="A38:A39"/>
    <mergeCell ref="A40:A41"/>
    <mergeCell ref="A43:A45"/>
    <mergeCell ref="A20:A21"/>
    <mergeCell ref="A22:A23"/>
    <mergeCell ref="A26:A27"/>
    <mergeCell ref="A28:A29"/>
    <mergeCell ref="A30:A31"/>
  </mergeCells>
  <conditionalFormatting sqref="A5:C5 E9:F9 E12:F12 A9:C9 B6:C8 A11:C11 B10:C10 A13:C14 B12:C12 A16:C16 B15:C15 B17:C19 A20:C20 A22:C22 B21:C21 A24:C26 B23:C23 A28:C28 B27:C27 B29:C29 E14:F29">
    <cfRule type="containsBlanks" dxfId="18" priority="26">
      <formula>LEN(TRIM(A5))=0</formula>
    </cfRule>
  </conditionalFormatting>
  <conditionalFormatting sqref="E10:F11">
    <cfRule type="containsBlanks" dxfId="17" priority="25">
      <formula>LEN(TRIM(E10))=0</formula>
    </cfRule>
  </conditionalFormatting>
  <conditionalFormatting sqref="D5:D29">
    <cfRule type="containsBlanks" dxfId="16" priority="24">
      <formula>LEN(TRIM(D5))=0</formula>
    </cfRule>
  </conditionalFormatting>
  <conditionalFormatting sqref="D43">
    <cfRule type="containsBlanks" dxfId="15" priority="23">
      <formula>LEN(TRIM(D43))=0</formula>
    </cfRule>
  </conditionalFormatting>
  <conditionalFormatting sqref="D46">
    <cfRule type="containsBlanks" dxfId="14" priority="22">
      <formula>LEN(TRIM(D46))=0</formula>
    </cfRule>
  </conditionalFormatting>
  <conditionalFormatting sqref="D49">
    <cfRule type="containsBlanks" dxfId="13" priority="21">
      <formula>LEN(TRIM(D49))=0</formula>
    </cfRule>
  </conditionalFormatting>
  <conditionalFormatting sqref="D52">
    <cfRule type="containsBlanks" dxfId="12" priority="20">
      <formula>LEN(TRIM(D52))=0</formula>
    </cfRule>
  </conditionalFormatting>
  <conditionalFormatting sqref="D55:D56">
    <cfRule type="containsBlanks" dxfId="11" priority="19">
      <formula>LEN(TRIM(D55))=0</formula>
    </cfRule>
  </conditionalFormatting>
  <conditionalFormatting sqref="D30:D31">
    <cfRule type="containsBlanks" dxfId="10" priority="11">
      <formula>LEN(TRIM(D30))=0</formula>
    </cfRule>
  </conditionalFormatting>
  <conditionalFormatting sqref="D40:D42">
    <cfRule type="containsBlanks" dxfId="9" priority="10">
      <formula>LEN(TRIM(D40))=0</formula>
    </cfRule>
  </conditionalFormatting>
  <conditionalFormatting sqref="D50">
    <cfRule type="containsBlanks" dxfId="8" priority="9">
      <formula>LEN(TRIM(D50))=0</formula>
    </cfRule>
  </conditionalFormatting>
  <conditionalFormatting sqref="D53:D54">
    <cfRule type="containsBlanks" dxfId="7" priority="8">
      <formula>LEN(TRIM(D53))=0</formula>
    </cfRule>
  </conditionalFormatting>
  <conditionalFormatting sqref="D32:D39">
    <cfRule type="containsBlanks" dxfId="6" priority="7">
      <formula>LEN(TRIM(D32))=0</formula>
    </cfRule>
  </conditionalFormatting>
  <conditionalFormatting sqref="D44:D45">
    <cfRule type="containsBlanks" dxfId="5" priority="6">
      <formula>LEN(TRIM(D44))=0</formula>
    </cfRule>
  </conditionalFormatting>
  <conditionalFormatting sqref="D47:D48">
    <cfRule type="containsBlanks" dxfId="4" priority="5">
      <formula>LEN(TRIM(D47))=0</formula>
    </cfRule>
  </conditionalFormatting>
  <conditionalFormatting sqref="D51">
    <cfRule type="containsBlanks" dxfId="3" priority="4">
      <formula>LEN(TRIM(D51))=0</formula>
    </cfRule>
  </conditionalFormatting>
  <conditionalFormatting sqref="E5:F8">
    <cfRule type="containsBlanks" dxfId="2" priority="3">
      <formula>LEN(TRIM(E5))=0</formula>
    </cfRule>
  </conditionalFormatting>
  <conditionalFormatting sqref="F13">
    <cfRule type="containsBlanks" dxfId="1" priority="2">
      <formula>LEN(TRIM(F13))=0</formula>
    </cfRule>
  </conditionalFormatting>
  <conditionalFormatting sqref="E33">
    <cfRule type="containsBlanks" dxfId="0" priority="1">
      <formula>LEN(TRIM(E33))=0</formula>
    </cfRule>
  </conditionalFormatting>
  <hyperlinks>
    <hyperlink ref="G50" r:id="rId1"/>
  </hyperlinks>
  <printOptions horizontalCentered="1" verticalCentered="1"/>
  <pageMargins left="0.70866141732283472" right="0.70866141732283472" top="0.74803149606299213" bottom="0.74803149606299213" header="0.31496062992125984" footer="0.31496062992125984"/>
  <pageSetup scale="31"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7"/>
  <sheetViews>
    <sheetView topLeftCell="A4" zoomScale="90" zoomScaleNormal="90" workbookViewId="0">
      <selection activeCell="E9" sqref="E9"/>
    </sheetView>
  </sheetViews>
  <sheetFormatPr baseColWidth="10" defaultRowHeight="15" x14ac:dyDescent="0.25"/>
  <cols>
    <col min="1" max="1" width="26.42578125" customWidth="1"/>
    <col min="2" max="2" width="15.42578125" customWidth="1"/>
    <col min="3" max="3" width="14.140625" customWidth="1"/>
    <col min="4" max="4" width="16" customWidth="1"/>
    <col min="5" max="5" width="34.42578125" customWidth="1"/>
  </cols>
  <sheetData>
    <row r="1" spans="1:7" ht="8.25" customHeight="1" x14ac:dyDescent="0.25"/>
    <row r="2" spans="1:7" ht="8.25" customHeight="1" x14ac:dyDescent="0.25"/>
    <row r="3" spans="1:7" ht="52.5" customHeight="1" x14ac:dyDescent="0.25">
      <c r="A3" s="20" t="s">
        <v>130</v>
      </c>
      <c r="B3" s="20" t="s">
        <v>131</v>
      </c>
      <c r="C3" s="20" t="s">
        <v>132</v>
      </c>
      <c r="D3" s="20" t="s">
        <v>133</v>
      </c>
      <c r="E3" s="20" t="s">
        <v>134</v>
      </c>
    </row>
    <row r="4" spans="1:7" ht="45" customHeight="1" x14ac:dyDescent="0.25">
      <c r="A4" s="21" t="s">
        <v>6</v>
      </c>
      <c r="B4" s="22">
        <v>7</v>
      </c>
      <c r="C4" s="22">
        <v>0</v>
      </c>
      <c r="D4" s="93">
        <f t="shared" ref="D4:D9" si="0">+C4/B4</f>
        <v>0</v>
      </c>
      <c r="E4" s="23"/>
    </row>
    <row r="5" spans="1:7" ht="45" customHeight="1" x14ac:dyDescent="0.25">
      <c r="A5" s="24" t="s">
        <v>4</v>
      </c>
      <c r="B5" s="22">
        <v>9</v>
      </c>
      <c r="C5" s="22">
        <v>0</v>
      </c>
      <c r="D5" s="93">
        <f t="shared" si="0"/>
        <v>0</v>
      </c>
      <c r="E5" s="23"/>
    </row>
    <row r="6" spans="1:7" ht="45" customHeight="1" x14ac:dyDescent="0.25">
      <c r="A6" s="21" t="s">
        <v>2</v>
      </c>
      <c r="B6" s="22">
        <v>14</v>
      </c>
      <c r="C6" s="22">
        <v>9</v>
      </c>
      <c r="D6" s="93">
        <f t="shared" si="0"/>
        <v>0.6428571428571429</v>
      </c>
      <c r="E6" s="23"/>
    </row>
    <row r="7" spans="1:7" ht="45" customHeight="1" x14ac:dyDescent="0.25">
      <c r="A7" s="21" t="s">
        <v>1</v>
      </c>
      <c r="B7" s="22">
        <v>19</v>
      </c>
      <c r="C7" s="22">
        <v>0</v>
      </c>
      <c r="D7" s="93">
        <f t="shared" si="0"/>
        <v>0</v>
      </c>
      <c r="E7" s="23"/>
      <c r="G7">
        <f>+B7-5</f>
        <v>14</v>
      </c>
    </row>
    <row r="8" spans="1:7" ht="55.5" customHeight="1" x14ac:dyDescent="0.25">
      <c r="A8" s="24" t="s">
        <v>0</v>
      </c>
      <c r="B8" s="22">
        <v>17</v>
      </c>
      <c r="C8" s="22">
        <v>7</v>
      </c>
      <c r="D8" s="93">
        <f t="shared" si="0"/>
        <v>0.41176470588235292</v>
      </c>
      <c r="E8" s="23"/>
    </row>
    <row r="9" spans="1:7" ht="45" customHeight="1" x14ac:dyDescent="0.25">
      <c r="A9" s="24" t="s">
        <v>213</v>
      </c>
      <c r="B9" s="22">
        <v>1</v>
      </c>
      <c r="C9" s="22">
        <v>0</v>
      </c>
      <c r="D9" s="93">
        <f t="shared" si="0"/>
        <v>0</v>
      </c>
      <c r="E9" s="23"/>
    </row>
    <row r="10" spans="1:7" ht="31.5" customHeight="1" x14ac:dyDescent="0.25">
      <c r="A10" s="25" t="s">
        <v>167</v>
      </c>
      <c r="B10" s="26">
        <f>SUM(B4:B9)</f>
        <v>67</v>
      </c>
      <c r="C10" s="26">
        <f>SUM(C4:C9)</f>
        <v>16</v>
      </c>
      <c r="D10" s="66">
        <f>+C10/B10</f>
        <v>0.23880597014925373</v>
      </c>
      <c r="E10" s="27"/>
    </row>
    <row r="14" spans="1:7" ht="33" customHeight="1" x14ac:dyDescent="0.25">
      <c r="B14" s="56" t="s">
        <v>163</v>
      </c>
      <c r="C14" s="56" t="s">
        <v>159</v>
      </c>
    </row>
    <row r="15" spans="1:7" ht="25.5" customHeight="1" x14ac:dyDescent="0.25">
      <c r="B15" s="19" t="s">
        <v>160</v>
      </c>
      <c r="C15" s="16" t="s">
        <v>164</v>
      </c>
    </row>
    <row r="16" spans="1:7" ht="25.5" customHeight="1" x14ac:dyDescent="0.25">
      <c r="B16" s="19" t="s">
        <v>161</v>
      </c>
      <c r="C16" s="17" t="s">
        <v>165</v>
      </c>
    </row>
    <row r="17" spans="2:3" ht="25.5" customHeight="1" x14ac:dyDescent="0.25">
      <c r="B17" s="19" t="s">
        <v>162</v>
      </c>
      <c r="C17" s="18" t="s">
        <v>166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ANTICORRUPCION 2020 </vt:lpstr>
      <vt:lpstr>Seguimiento RIESGOS 2020</vt:lpstr>
      <vt:lpstr>Consolidado Actividades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Hernando Cendales Cruz</dc:creator>
  <cp:lastModifiedBy>Juan Hernandez</cp:lastModifiedBy>
  <cp:lastPrinted>2018-09-14T14:31:43Z</cp:lastPrinted>
  <dcterms:created xsi:type="dcterms:W3CDTF">2017-02-08T17:15:16Z</dcterms:created>
  <dcterms:modified xsi:type="dcterms:W3CDTF">2020-05-18T20:34:09Z</dcterms:modified>
</cp:coreProperties>
</file>